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PRESI\COMLI\Licitação\Licitação 2021\Pregão Eletrônico\Pregão 12 Cleane - Serviços de Portaria - 2410.2021-00\"/>
    </mc:Choice>
  </mc:AlternateContent>
  <bookViews>
    <workbookView xWindow="0" yWindow="0" windowWidth="19200" windowHeight="11595" activeTab="2"/>
  </bookViews>
  <sheets>
    <sheet name="CCT SINDESPAM 2021" sheetId="1" r:id="rId1"/>
    <sheet name="Transporte e Alimentação" sheetId="2" r:id="rId2"/>
    <sheet name="Uniforme e EPI" sheetId="5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2" l="1"/>
  <c r="F4" i="1" l="1"/>
  <c r="G4" i="1" s="1"/>
  <c r="F3" i="2" l="1"/>
  <c r="G3" i="2" s="1"/>
  <c r="G11" i="1"/>
  <c r="D4" i="2"/>
  <c r="F5" i="1"/>
  <c r="G15" i="1"/>
  <c r="G5" i="1" l="1"/>
  <c r="G6" i="1" s="1"/>
  <c r="G7" i="1" s="1"/>
  <c r="G8" i="1" s="1"/>
  <c r="F4" i="2"/>
  <c r="G4" i="2" s="1"/>
  <c r="G11" i="2"/>
  <c r="H11" i="2" s="1"/>
  <c r="J11" i="2" s="1"/>
  <c r="G10" i="1" s="1"/>
  <c r="H4" i="2"/>
  <c r="J4" i="2" s="1"/>
  <c r="G34" i="1" l="1"/>
  <c r="E29" i="1"/>
  <c r="F29" i="1" s="1"/>
  <c r="G33" i="1"/>
  <c r="G32" i="1"/>
  <c r="G31" i="1" l="1"/>
  <c r="D3" i="2"/>
  <c r="H3" i="2" s="1"/>
  <c r="G18" i="1"/>
  <c r="G13" i="1"/>
  <c r="J3" i="2" l="1"/>
  <c r="J7" i="2" s="1"/>
  <c r="G12" i="1" s="1"/>
</calcChain>
</file>

<file path=xl/sharedStrings.xml><?xml version="1.0" encoding="utf-8"?>
<sst xmlns="http://schemas.openxmlformats.org/spreadsheetml/2006/main" count="100" uniqueCount="78">
  <si>
    <t>GRUPO (A)</t>
  </si>
  <si>
    <t>MÃO-DE-OBRA</t>
  </si>
  <si>
    <t>QTDE</t>
  </si>
  <si>
    <t>SUBTOTAL MÊS</t>
  </si>
  <si>
    <t>TOTAL DE REMUNERAÇÃO (1)</t>
  </si>
  <si>
    <t>ENCARGOS SOCIAIS (2)</t>
  </si>
  <si>
    <t>TOTAL DO GRUPO A (1+2)</t>
  </si>
  <si>
    <t>GRUPO B (INSUMOS E BENEFÍCIOS)</t>
  </si>
  <si>
    <t>UNITÁRIO</t>
  </si>
  <si>
    <t>SUBTOTAL</t>
  </si>
  <si>
    <t>TOTAL DO GRUPO B</t>
  </si>
  <si>
    <t>GRUPO C (DEMAIS COMPONENTES)</t>
  </si>
  <si>
    <t>PERCENTUAL</t>
  </si>
  <si>
    <t>BASE DE CÁLCULO</t>
  </si>
  <si>
    <t>VALOR MENSAL</t>
  </si>
  <si>
    <t>Custos e despesas indiretas</t>
  </si>
  <si>
    <t>Lucro</t>
  </si>
  <si>
    <t>TOTAL DO GRUPO C</t>
  </si>
  <si>
    <t>GRUPO D (TAXAS, TRIBUTOS E IMPOSTOS)</t>
  </si>
  <si>
    <t>ISSQN</t>
  </si>
  <si>
    <t>COFINS</t>
  </si>
  <si>
    <t>PIS</t>
  </si>
  <si>
    <t>TOTAL DO GRUPO D</t>
  </si>
  <si>
    <t>TOTAL DOS GRUPOS</t>
  </si>
  <si>
    <t>MENSAL</t>
  </si>
  <si>
    <t>ANUAL</t>
  </si>
  <si>
    <t>GRUPO A</t>
  </si>
  <si>
    <t>GRUPO B</t>
  </si>
  <si>
    <t>GRUPO C</t>
  </si>
  <si>
    <t>GRUPO D</t>
  </si>
  <si>
    <t>Passagem</t>
  </si>
  <si>
    <t>Ida e volta</t>
  </si>
  <si>
    <t>Dias úteis</t>
  </si>
  <si>
    <t>Profissão</t>
  </si>
  <si>
    <t>Remuneração</t>
  </si>
  <si>
    <t>P. Empregado</t>
  </si>
  <si>
    <t>P. Empregador</t>
  </si>
  <si>
    <t>Total</t>
  </si>
  <si>
    <t>Qte empregados</t>
  </si>
  <si>
    <t>Subtotal</t>
  </si>
  <si>
    <t>IRPJ + CSLL</t>
  </si>
  <si>
    <t>Unitário</t>
  </si>
  <si>
    <t>Todos os cargos</t>
  </si>
  <si>
    <t>TRANSPORTE CCT SEAC</t>
  </si>
  <si>
    <t>ALIMENTAÇÃO CCT SEAC</t>
  </si>
  <si>
    <t>Quantidade</t>
  </si>
  <si>
    <t>Equipamento de Proteção Individual</t>
  </si>
  <si>
    <t>Cargo</t>
  </si>
  <si>
    <t>VALOR TOTAL ANUAL DE EPI</t>
  </si>
  <si>
    <t>VALOR TOTAL MENSAL DE EPI</t>
  </si>
  <si>
    <t>Fardamento</t>
  </si>
  <si>
    <t>VALOR TOTAL ANUAL DE UNIFORME</t>
  </si>
  <si>
    <t>VALOR TOTAL MENSAL DE UNIFORME</t>
  </si>
  <si>
    <t>REMUNERAÇÃO 2021</t>
  </si>
  <si>
    <t>Preço Unitário</t>
  </si>
  <si>
    <t>-</t>
  </si>
  <si>
    <t>TOTAL DOS GRUPOS / VALOR GLOBAL ANUAL</t>
  </si>
  <si>
    <t>REAJUSTE CCT 202x</t>
  </si>
  <si>
    <t>Preço Total</t>
  </si>
  <si>
    <t>Caixa com 50 unidades de máscara tripla descartável com filtro (BFE ≥95%) para prevenção do COVID-19 (obrigatória enquanto durar a pandemia), 4 para cada empregado, por ano.</t>
  </si>
  <si>
    <t>Todos os cargos, 6 empregados.</t>
  </si>
  <si>
    <t>Crachás, 1 para cada empregado, por ano.</t>
  </si>
  <si>
    <t>Todos os cargos, 6 empregados</t>
  </si>
  <si>
    <t>Agente de portaria diurno</t>
  </si>
  <si>
    <t>Agente de portaria noturno</t>
  </si>
  <si>
    <t>Seguro de Vida (obrigatório Cláusula 11ª CCT)</t>
  </si>
  <si>
    <r>
      <t>Alimentação (Cláusula 7</t>
    </r>
    <r>
      <rPr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>. CCT)</t>
    </r>
  </si>
  <si>
    <r>
      <t>Cesta Básica (Cláusula 8</t>
    </r>
    <r>
      <rPr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>. CCT)</t>
    </r>
  </si>
  <si>
    <r>
      <t>Transporte (Cláusula 9</t>
    </r>
    <r>
      <rPr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>. CCT)</t>
    </r>
  </si>
  <si>
    <r>
      <t>Assist. Odontológica (Cláusula 13</t>
    </r>
    <r>
      <rPr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>. CCT)</t>
    </r>
  </si>
  <si>
    <r>
      <t>Uniforme (Cláusula 22</t>
    </r>
    <r>
      <rPr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>. CCT) - colocar o valor mensal</t>
    </r>
  </si>
  <si>
    <r>
      <t>EPI´S (Cláusula 22</t>
    </r>
    <r>
      <rPr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>. CCT) - colocar o valor mensal</t>
    </r>
  </si>
  <si>
    <t>Par de calçado de proteção contra impactos de quedas de objetos sobre os artelhos (dedos do pé), 2 para cada empregado, por ano.</t>
  </si>
  <si>
    <t>Capa de chuva impermeável ou guarda-chuvas, 2 para cada empregado, por ano.</t>
  </si>
  <si>
    <t>Camisas, 2 para cada empregado, por ano.</t>
  </si>
  <si>
    <t>Calças compridas, 2 para cada empregado, por ano.</t>
  </si>
  <si>
    <t>Qualificação Profissional (facultado)</t>
  </si>
  <si>
    <r>
      <t>Assistência social familiar (Cláusula 10</t>
    </r>
    <r>
      <rPr>
        <vertAlign val="superscript"/>
        <sz val="10"/>
        <color theme="1"/>
        <rFont val="Arial Narrow"/>
        <family val="2"/>
      </rPr>
      <t>a</t>
    </r>
    <r>
      <rPr>
        <sz val="10"/>
        <color theme="1"/>
        <rFont val="Arial Narrow"/>
        <family val="2"/>
      </rPr>
      <t>. CCT)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</si>
</sst>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vertAlign val="superscript"/>
      <sz val="10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10" fontId="4" fillId="0" borderId="4" xfId="0" applyNumberFormat="1" applyFont="1" applyBorder="1" applyAlignment="1">
      <alignment horizontal="center" vertical="center" wrapText="1"/>
    </xf>
    <xf numFmtId="8" fontId="4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8" fontId="4" fillId="2" borderId="4" xfId="0" applyNumberFormat="1" applyFont="1" applyFill="1" applyBorder="1" applyAlignment="1">
      <alignment horizontal="center" vertical="center" wrapText="1"/>
    </xf>
    <xf numFmtId="8" fontId="2" fillId="2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44" fontId="4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8" fontId="5" fillId="0" borderId="13" xfId="0" applyNumberFormat="1" applyFont="1" applyBorder="1" applyAlignment="1">
      <alignment horizontal="center" vertical="center" wrapText="1"/>
    </xf>
    <xf numFmtId="8" fontId="5" fillId="0" borderId="4" xfId="0" applyNumberFormat="1" applyFont="1" applyBorder="1" applyAlignment="1">
      <alignment horizontal="center" vertical="center" wrapText="1"/>
    </xf>
    <xf numFmtId="8" fontId="4" fillId="0" borderId="4" xfId="0" applyNumberFormat="1" applyFont="1" applyBorder="1" applyAlignment="1">
      <alignment vertical="center" wrapText="1"/>
    </xf>
    <xf numFmtId="10" fontId="3" fillId="2" borderId="12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9" fontId="6" fillId="0" borderId="0" xfId="0" applyNumberFormat="1" applyFont="1" applyBorder="1"/>
    <xf numFmtId="0" fontId="6" fillId="0" borderId="0" xfId="0" applyFont="1" applyBorder="1" applyAlignment="1">
      <alignment vertical="center" wrapText="1"/>
    </xf>
    <xf numFmtId="8" fontId="6" fillId="0" borderId="0" xfId="0" applyNumberFormat="1" applyFont="1" applyBorder="1" applyAlignment="1">
      <alignment horizontal="center" vertical="center" wrapText="1"/>
    </xf>
    <xf numFmtId="8" fontId="6" fillId="0" borderId="0" xfId="0" applyNumberFormat="1" applyFont="1" applyBorder="1"/>
    <xf numFmtId="0" fontId="6" fillId="0" borderId="0" xfId="0" applyFont="1" applyFill="1" applyBorder="1" applyAlignment="1">
      <alignment vertical="center" wrapText="1"/>
    </xf>
    <xf numFmtId="44" fontId="6" fillId="0" borderId="0" xfId="1" applyFont="1" applyBorder="1"/>
    <xf numFmtId="0" fontId="6" fillId="0" borderId="16" xfId="0" applyFont="1" applyBorder="1"/>
    <xf numFmtId="0" fontId="6" fillId="0" borderId="15" xfId="0" applyFont="1" applyFill="1" applyBorder="1"/>
    <xf numFmtId="44" fontId="6" fillId="0" borderId="16" xfId="1" applyFont="1" applyBorder="1"/>
    <xf numFmtId="8" fontId="6" fillId="0" borderId="15" xfId="0" applyNumberFormat="1" applyFont="1" applyBorder="1"/>
    <xf numFmtId="0" fontId="7" fillId="0" borderId="0" xfId="0" applyFont="1" applyBorder="1"/>
    <xf numFmtId="0" fontId="6" fillId="0" borderId="15" xfId="0" applyFont="1" applyBorder="1"/>
    <xf numFmtId="44" fontId="6" fillId="0" borderId="3" xfId="1" applyFont="1" applyBorder="1"/>
    <xf numFmtId="0" fontId="6" fillId="0" borderId="11" xfId="0" applyFont="1" applyBorder="1"/>
    <xf numFmtId="44" fontId="6" fillId="0" borderId="11" xfId="1" applyFont="1" applyBorder="1"/>
    <xf numFmtId="8" fontId="6" fillId="0" borderId="11" xfId="0" applyNumberFormat="1" applyFont="1" applyBorder="1"/>
    <xf numFmtId="44" fontId="6" fillId="0" borderId="11" xfId="0" applyNumberFormat="1" applyFont="1" applyBorder="1"/>
    <xf numFmtId="44" fontId="4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8" fontId="8" fillId="0" borderId="4" xfId="0" applyNumberFormat="1" applyFont="1" applyBorder="1"/>
    <xf numFmtId="44" fontId="8" fillId="0" borderId="4" xfId="0" applyNumberFormat="1" applyFont="1" applyBorder="1"/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9" fillId="0" borderId="17" xfId="0" applyFont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44" fontId="6" fillId="0" borderId="0" xfId="0" applyNumberFormat="1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/>
    </xf>
    <xf numFmtId="8" fontId="4" fillId="0" borderId="7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11" fillId="0" borderId="0" xfId="0" applyFont="1" applyFill="1" applyBorder="1"/>
    <xf numFmtId="0" fontId="12" fillId="0" borderId="0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opLeftCell="A19" zoomScale="130" zoomScaleNormal="130" workbookViewId="0">
      <selection activeCell="G12" sqref="G12"/>
    </sheetView>
  </sheetViews>
  <sheetFormatPr defaultRowHeight="15" x14ac:dyDescent="0.25"/>
  <cols>
    <col min="1" max="1" width="7.85546875" customWidth="1"/>
    <col min="2" max="2" width="20.7109375" customWidth="1"/>
    <col min="3" max="7" width="13.7109375" customWidth="1"/>
    <col min="10" max="10" width="10.7109375" bestFit="1" customWidth="1"/>
    <col min="13" max="13" width="9.85546875" bestFit="1" customWidth="1"/>
    <col min="14" max="14" width="10.7109375" bestFit="1" customWidth="1"/>
  </cols>
  <sheetData>
    <row r="1" spans="1:22" ht="15.75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5" customHeight="1" x14ac:dyDescent="0.25">
      <c r="A2" s="9"/>
      <c r="B2" s="11" t="s">
        <v>0</v>
      </c>
      <c r="C2" s="55" t="s">
        <v>2</v>
      </c>
      <c r="D2" s="55" t="s">
        <v>53</v>
      </c>
      <c r="E2" s="55" t="s">
        <v>57</v>
      </c>
      <c r="F2" s="55" t="s">
        <v>53</v>
      </c>
      <c r="G2" s="55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5" customHeight="1" thickBot="1" x14ac:dyDescent="0.3">
      <c r="A3" s="9"/>
      <c r="B3" s="12" t="s">
        <v>1</v>
      </c>
      <c r="C3" s="56"/>
      <c r="D3" s="56"/>
      <c r="E3" s="56"/>
      <c r="F3" s="56"/>
      <c r="G3" s="56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5" customHeight="1" thickBot="1" x14ac:dyDescent="0.3">
      <c r="A4" s="9"/>
      <c r="B4" s="43" t="s">
        <v>63</v>
      </c>
      <c r="C4" s="14">
        <v>3</v>
      </c>
      <c r="D4" s="18">
        <v>1340.63</v>
      </c>
      <c r="E4" s="1">
        <v>0</v>
      </c>
      <c r="F4" s="18">
        <f>(D4*E4)+D4</f>
        <v>1340.63</v>
      </c>
      <c r="G4" s="19">
        <f>C4*F4</f>
        <v>4021.8900000000003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5" customHeight="1" thickBot="1" x14ac:dyDescent="0.3">
      <c r="A5" s="9"/>
      <c r="B5" s="43" t="s">
        <v>64</v>
      </c>
      <c r="C5" s="14">
        <v>3</v>
      </c>
      <c r="D5" s="18">
        <v>1666.4</v>
      </c>
      <c r="E5" s="1">
        <v>0</v>
      </c>
      <c r="F5" s="18">
        <f t="shared" ref="F5" si="0">(D5*E5)+D5</f>
        <v>1666.4</v>
      </c>
      <c r="G5" s="19">
        <f t="shared" ref="G5" si="1">C5*F5</f>
        <v>4999.2000000000007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20.100000000000001" customHeight="1" thickBot="1" x14ac:dyDescent="0.3">
      <c r="A6" s="9"/>
      <c r="B6" s="57" t="s">
        <v>4</v>
      </c>
      <c r="C6" s="73"/>
      <c r="D6" s="58"/>
      <c r="E6" s="58"/>
      <c r="F6" s="62"/>
      <c r="G6" s="7">
        <f>SUM(G4:G5)</f>
        <v>9021.09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0.100000000000001" customHeight="1" thickBot="1" x14ac:dyDescent="0.3">
      <c r="A7" s="9"/>
      <c r="B7" s="74" t="s">
        <v>5</v>
      </c>
      <c r="C7" s="75"/>
      <c r="D7" s="75"/>
      <c r="E7" s="76"/>
      <c r="F7" s="1">
        <v>0.82269999999999999</v>
      </c>
      <c r="G7" s="2">
        <f>F7*G6</f>
        <v>7421.6507430000001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20.100000000000001" customHeight="1" thickBot="1" x14ac:dyDescent="0.3">
      <c r="A8" s="9"/>
      <c r="B8" s="57" t="s">
        <v>6</v>
      </c>
      <c r="C8" s="58"/>
      <c r="D8" s="58"/>
      <c r="E8" s="58"/>
      <c r="F8" s="62"/>
      <c r="G8" s="8">
        <f>G6+G7</f>
        <v>16442.740743000002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20.100000000000001" customHeight="1" thickBot="1" x14ac:dyDescent="0.3">
      <c r="A9" s="9"/>
      <c r="B9" s="77" t="s">
        <v>7</v>
      </c>
      <c r="C9" s="78"/>
      <c r="D9" s="79"/>
      <c r="E9" s="13" t="s">
        <v>2</v>
      </c>
      <c r="F9" s="5" t="s">
        <v>8</v>
      </c>
      <c r="G9" s="5" t="s">
        <v>9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5" customHeight="1" thickBot="1" x14ac:dyDescent="0.3">
      <c r="A10" s="9"/>
      <c r="B10" s="63" t="s">
        <v>66</v>
      </c>
      <c r="C10" s="64"/>
      <c r="D10" s="65"/>
      <c r="E10" s="14">
        <v>6</v>
      </c>
      <c r="F10" s="42">
        <v>20.5</v>
      </c>
      <c r="G10" s="42">
        <f>'Transporte e Alimentação'!J11</f>
        <v>1660.5</v>
      </c>
      <c r="H10" s="9"/>
      <c r="I10" s="9"/>
      <c r="J10" s="10"/>
      <c r="K10" s="9"/>
      <c r="L10" s="10"/>
      <c r="M10" s="9"/>
      <c r="N10" s="10"/>
      <c r="O10" s="9"/>
      <c r="P10" s="9"/>
      <c r="Q10" s="9"/>
      <c r="R10" s="9"/>
      <c r="S10" s="9"/>
      <c r="T10" s="9"/>
      <c r="U10" s="9"/>
      <c r="V10" s="9"/>
    </row>
    <row r="11" spans="1:22" ht="15" customHeight="1" thickBot="1" x14ac:dyDescent="0.3">
      <c r="A11" s="9"/>
      <c r="B11" s="63" t="s">
        <v>67</v>
      </c>
      <c r="C11" s="64"/>
      <c r="D11" s="65"/>
      <c r="E11" s="14">
        <v>6</v>
      </c>
      <c r="F11" s="42">
        <v>105</v>
      </c>
      <c r="G11" s="42">
        <f>E11*F11</f>
        <v>630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15" customHeight="1" thickBot="1" x14ac:dyDescent="0.3">
      <c r="A12" s="9"/>
      <c r="B12" s="63" t="s">
        <v>68</v>
      </c>
      <c r="C12" s="64"/>
      <c r="D12" s="65"/>
      <c r="E12" s="14" t="s">
        <v>55</v>
      </c>
      <c r="F12" s="42" t="s">
        <v>55</v>
      </c>
      <c r="G12" s="42">
        <f>'Transporte e Alimentação'!J7</f>
        <v>142.7346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15" customHeight="1" thickBot="1" x14ac:dyDescent="0.3">
      <c r="A13" s="9"/>
      <c r="B13" s="63" t="s">
        <v>77</v>
      </c>
      <c r="C13" s="64"/>
      <c r="D13" s="65"/>
      <c r="E13" s="14">
        <v>6</v>
      </c>
      <c r="F13" s="42"/>
      <c r="G13" s="42">
        <f>E13*F13</f>
        <v>0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" customHeight="1" thickBot="1" x14ac:dyDescent="0.3">
      <c r="A14" s="9"/>
      <c r="B14" s="63" t="s">
        <v>65</v>
      </c>
      <c r="C14" s="64"/>
      <c r="D14" s="65"/>
      <c r="E14" s="14">
        <v>6</v>
      </c>
      <c r="F14" s="42"/>
      <c r="G14" s="42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5" customHeight="1" thickBot="1" x14ac:dyDescent="0.3">
      <c r="A15" s="9"/>
      <c r="B15" s="66" t="s">
        <v>76</v>
      </c>
      <c r="C15" s="67"/>
      <c r="D15" s="68"/>
      <c r="E15" s="14">
        <v>6</v>
      </c>
      <c r="F15" s="42"/>
      <c r="G15" s="42">
        <f>E15*F15</f>
        <v>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5" customHeight="1" thickBot="1" x14ac:dyDescent="0.3">
      <c r="A16" s="9"/>
      <c r="B16" s="63" t="s">
        <v>70</v>
      </c>
      <c r="C16" s="64"/>
      <c r="D16" s="65"/>
      <c r="E16" s="14" t="s">
        <v>55</v>
      </c>
      <c r="F16" s="42" t="s">
        <v>55</v>
      </c>
      <c r="G16" s="42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15" customHeight="1" thickBot="1" x14ac:dyDescent="0.3">
      <c r="A17" s="9"/>
      <c r="B17" s="63" t="s">
        <v>71</v>
      </c>
      <c r="C17" s="64"/>
      <c r="D17" s="65"/>
      <c r="E17" s="14" t="s">
        <v>55</v>
      </c>
      <c r="F17" s="42" t="s">
        <v>55</v>
      </c>
      <c r="G17" s="42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5" customHeight="1" thickBot="1" x14ac:dyDescent="0.3">
      <c r="A18" s="9"/>
      <c r="B18" s="63" t="s">
        <v>69</v>
      </c>
      <c r="C18" s="64"/>
      <c r="D18" s="65"/>
      <c r="E18" s="14">
        <v>6</v>
      </c>
      <c r="F18" s="42">
        <v>8</v>
      </c>
      <c r="G18" s="42">
        <f>E18*F18</f>
        <v>48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20.100000000000001" customHeight="1" thickBot="1" x14ac:dyDescent="0.3">
      <c r="A19" s="9"/>
      <c r="B19" s="57" t="s">
        <v>10</v>
      </c>
      <c r="C19" s="58"/>
      <c r="D19" s="58"/>
      <c r="E19" s="58"/>
      <c r="F19" s="62"/>
      <c r="G19" s="3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24.95" customHeight="1" thickBot="1" x14ac:dyDescent="0.3">
      <c r="A20" s="9"/>
      <c r="B20" s="57" t="s">
        <v>11</v>
      </c>
      <c r="C20" s="58"/>
      <c r="D20" s="62"/>
      <c r="E20" s="13" t="s">
        <v>12</v>
      </c>
      <c r="F20" s="5" t="s">
        <v>13</v>
      </c>
      <c r="G20" s="5" t="s">
        <v>14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15" customHeight="1" thickBot="1" x14ac:dyDescent="0.3">
      <c r="A21" s="9"/>
      <c r="B21" s="63" t="s">
        <v>15</v>
      </c>
      <c r="C21" s="64"/>
      <c r="D21" s="65"/>
      <c r="E21" s="15"/>
      <c r="F21" s="4"/>
      <c r="G21" s="4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5" customHeight="1" thickBot="1" x14ac:dyDescent="0.3">
      <c r="A22" s="9"/>
      <c r="B22" s="63" t="s">
        <v>16</v>
      </c>
      <c r="C22" s="64"/>
      <c r="D22" s="65"/>
      <c r="E22" s="15"/>
      <c r="F22" s="4"/>
      <c r="G22" s="4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20.100000000000001" customHeight="1" thickBot="1" x14ac:dyDescent="0.3">
      <c r="A23" s="9"/>
      <c r="B23" s="57" t="s">
        <v>17</v>
      </c>
      <c r="C23" s="58"/>
      <c r="D23" s="58"/>
      <c r="E23" s="58"/>
      <c r="F23" s="62"/>
      <c r="G23" s="3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24.95" customHeight="1" thickBot="1" x14ac:dyDescent="0.3">
      <c r="A24" s="9"/>
      <c r="B24" s="57" t="s">
        <v>18</v>
      </c>
      <c r="C24" s="58"/>
      <c r="D24" s="62"/>
      <c r="E24" s="13" t="s">
        <v>12</v>
      </c>
      <c r="F24" s="5" t="s">
        <v>13</v>
      </c>
      <c r="G24" s="5" t="s">
        <v>14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15" customHeight="1" thickBot="1" x14ac:dyDescent="0.3">
      <c r="A25" s="9"/>
      <c r="B25" s="63" t="s">
        <v>19</v>
      </c>
      <c r="C25" s="64"/>
      <c r="D25" s="65"/>
      <c r="E25" s="16">
        <v>0.05</v>
      </c>
      <c r="F25" s="70"/>
      <c r="G25" s="4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15" customHeight="1" thickBot="1" x14ac:dyDescent="0.3">
      <c r="A26" s="9"/>
      <c r="B26" s="63" t="s">
        <v>20</v>
      </c>
      <c r="C26" s="64"/>
      <c r="D26" s="65"/>
      <c r="E26" s="16">
        <v>0.03</v>
      </c>
      <c r="F26" s="71"/>
      <c r="G26" s="4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15" customHeight="1" thickBot="1" x14ac:dyDescent="0.3">
      <c r="A27" s="9"/>
      <c r="B27" s="63" t="s">
        <v>21</v>
      </c>
      <c r="C27" s="64"/>
      <c r="D27" s="65"/>
      <c r="E27" s="17">
        <v>6.4999999999999997E-3</v>
      </c>
      <c r="F27" s="71"/>
      <c r="G27" s="4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15" customHeight="1" thickBot="1" x14ac:dyDescent="0.3">
      <c r="A28" s="9"/>
      <c r="B28" s="63" t="s">
        <v>40</v>
      </c>
      <c r="C28" s="64"/>
      <c r="D28" s="65"/>
      <c r="E28" s="17">
        <v>7.6799999999999993E-2</v>
      </c>
      <c r="F28" s="72"/>
      <c r="G28" s="4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15" customHeight="1" thickBot="1" x14ac:dyDescent="0.3">
      <c r="A29" s="9"/>
      <c r="B29" s="57" t="s">
        <v>22</v>
      </c>
      <c r="C29" s="58"/>
      <c r="D29" s="62"/>
      <c r="E29" s="21">
        <f>SUM(E25:E28)</f>
        <v>0.1633</v>
      </c>
      <c r="F29" s="22">
        <f>1-E29</f>
        <v>0.8367</v>
      </c>
      <c r="G29" s="6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15" customHeight="1" thickBot="1" x14ac:dyDescent="0.3">
      <c r="A30" s="9"/>
      <c r="B30" s="57" t="s">
        <v>23</v>
      </c>
      <c r="C30" s="58"/>
      <c r="D30" s="58"/>
      <c r="E30" s="58"/>
      <c r="F30" s="13" t="s">
        <v>24</v>
      </c>
      <c r="G30" s="5" t="s">
        <v>25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15" customHeight="1" thickBot="1" x14ac:dyDescent="0.3">
      <c r="A31" s="9"/>
      <c r="B31" s="59" t="s">
        <v>26</v>
      </c>
      <c r="C31" s="60"/>
      <c r="D31" s="60"/>
      <c r="E31" s="61"/>
      <c r="F31" s="4"/>
      <c r="G31" s="20">
        <f>G8</f>
        <v>16442.740743000002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15" customHeight="1" thickBot="1" x14ac:dyDescent="0.3">
      <c r="A32" s="9"/>
      <c r="B32" s="59" t="s">
        <v>27</v>
      </c>
      <c r="C32" s="60"/>
      <c r="D32" s="60"/>
      <c r="E32" s="61"/>
      <c r="F32" s="4"/>
      <c r="G32" s="4">
        <f>G19</f>
        <v>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15" customHeight="1" thickBot="1" x14ac:dyDescent="0.3">
      <c r="A33" s="9"/>
      <c r="B33" s="59" t="s">
        <v>28</v>
      </c>
      <c r="C33" s="60"/>
      <c r="D33" s="60"/>
      <c r="E33" s="61"/>
      <c r="F33" s="4"/>
      <c r="G33" s="4">
        <f>G23</f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5" customHeight="1" thickBot="1" x14ac:dyDescent="0.3">
      <c r="A34" s="9"/>
      <c r="B34" s="59" t="s">
        <v>29</v>
      </c>
      <c r="C34" s="60"/>
      <c r="D34" s="60"/>
      <c r="E34" s="61"/>
      <c r="F34" s="4"/>
      <c r="G34" s="4">
        <f>G29</f>
        <v>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15" customHeight="1" thickBot="1" x14ac:dyDescent="0.3">
      <c r="A35" s="9"/>
      <c r="B35" s="57" t="s">
        <v>56</v>
      </c>
      <c r="C35" s="58"/>
      <c r="D35" s="58"/>
      <c r="E35" s="58"/>
      <c r="F35" s="3"/>
      <c r="G35" s="3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x14ac:dyDescent="0.25">
      <c r="A36" s="9"/>
      <c r="B36" s="69"/>
      <c r="C36" s="69"/>
      <c r="D36" s="69"/>
      <c r="E36" s="69"/>
      <c r="F36" s="6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x14ac:dyDescent="0.25">
      <c r="H48" s="9"/>
    </row>
  </sheetData>
  <mergeCells count="37">
    <mergeCell ref="B15:D15"/>
    <mergeCell ref="B36:F36"/>
    <mergeCell ref="F25:F28"/>
    <mergeCell ref="B8:F8"/>
    <mergeCell ref="B6:F6"/>
    <mergeCell ref="B7:E7"/>
    <mergeCell ref="B9:D9"/>
    <mergeCell ref="B10:D10"/>
    <mergeCell ref="B11:D11"/>
    <mergeCell ref="B12:D12"/>
    <mergeCell ref="B13:D13"/>
    <mergeCell ref="B14:D14"/>
    <mergeCell ref="B16:D16"/>
    <mergeCell ref="B17:D17"/>
    <mergeCell ref="B18:D18"/>
    <mergeCell ref="B24:D24"/>
    <mergeCell ref="B19:F19"/>
    <mergeCell ref="B20:D20"/>
    <mergeCell ref="B21:D21"/>
    <mergeCell ref="B22:D22"/>
    <mergeCell ref="B23:F23"/>
    <mergeCell ref="B29:D29"/>
    <mergeCell ref="B30:E30"/>
    <mergeCell ref="B25:D25"/>
    <mergeCell ref="B26:D26"/>
    <mergeCell ref="B28:D28"/>
    <mergeCell ref="B27:D27"/>
    <mergeCell ref="B35:E35"/>
    <mergeCell ref="B31:E31"/>
    <mergeCell ref="B32:E32"/>
    <mergeCell ref="B33:E33"/>
    <mergeCell ref="B34:E34"/>
    <mergeCell ref="F2:F3"/>
    <mergeCell ref="E2:E3"/>
    <mergeCell ref="D2:D3"/>
    <mergeCell ref="C2:C3"/>
    <mergeCell ref="G2:G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110" zoomScaleNormal="110" workbookViewId="0">
      <selection activeCell="F19" sqref="F19"/>
    </sheetView>
  </sheetViews>
  <sheetFormatPr defaultRowHeight="15" x14ac:dyDescent="0.25"/>
  <cols>
    <col min="1" max="1" width="10.5703125" bestFit="1" customWidth="1"/>
    <col min="2" max="2" width="11.140625" bestFit="1" customWidth="1"/>
    <col min="3" max="3" width="10.28515625" bestFit="1" customWidth="1"/>
    <col min="4" max="4" width="11.28515625" customWidth="1"/>
    <col min="5" max="5" width="15.42578125" bestFit="1" customWidth="1"/>
    <col min="6" max="6" width="19.7109375" customWidth="1"/>
    <col min="7" max="7" width="14.42578125" bestFit="1" customWidth="1"/>
    <col min="8" max="8" width="15.140625" bestFit="1" customWidth="1"/>
    <col min="9" max="9" width="17" bestFit="1" customWidth="1"/>
    <col min="10" max="10" width="11.7109375" bestFit="1" customWidth="1"/>
  </cols>
  <sheetData>
    <row r="1" spans="1:14" ht="16.5" x14ac:dyDescent="0.3">
      <c r="A1" s="80" t="s">
        <v>43</v>
      </c>
      <c r="B1" s="81"/>
      <c r="C1" s="81"/>
      <c r="D1" s="81"/>
      <c r="E1" s="81"/>
      <c r="F1" s="81"/>
      <c r="G1" s="81"/>
      <c r="H1" s="81"/>
      <c r="I1" s="81"/>
      <c r="J1" s="82"/>
    </row>
    <row r="2" spans="1:14" ht="16.5" x14ac:dyDescent="0.3">
      <c r="A2" s="31" t="s">
        <v>30</v>
      </c>
      <c r="B2" s="24" t="s">
        <v>31</v>
      </c>
      <c r="C2" s="24" t="s">
        <v>32</v>
      </c>
      <c r="D2" s="24" t="s">
        <v>37</v>
      </c>
      <c r="E2" s="24" t="s">
        <v>33</v>
      </c>
      <c r="F2" s="24" t="s">
        <v>34</v>
      </c>
      <c r="G2" s="25" t="s">
        <v>35</v>
      </c>
      <c r="H2" s="24" t="s">
        <v>36</v>
      </c>
      <c r="I2" s="24" t="s">
        <v>38</v>
      </c>
      <c r="J2" s="32" t="s">
        <v>39</v>
      </c>
      <c r="K2" s="23"/>
      <c r="L2" s="23"/>
      <c r="M2" s="23"/>
      <c r="N2" s="23"/>
    </row>
    <row r="3" spans="1:14" ht="33" x14ac:dyDescent="0.3">
      <c r="A3" s="33">
        <v>3.8</v>
      </c>
      <c r="B3" s="24">
        <v>2</v>
      </c>
      <c r="C3" s="24">
        <v>15</v>
      </c>
      <c r="D3" s="30">
        <f>A3*B3*C3</f>
        <v>114</v>
      </c>
      <c r="E3" s="26" t="s">
        <v>63</v>
      </c>
      <c r="F3" s="27">
        <f>'CCT SINDESPAM 2021'!F4</f>
        <v>1340.63</v>
      </c>
      <c r="G3" s="28">
        <f>6%*F3</f>
        <v>80.43780000000001</v>
      </c>
      <c r="H3" s="54">
        <f>D3-G3</f>
        <v>33.56219999999999</v>
      </c>
      <c r="I3" s="84">
        <v>3</v>
      </c>
      <c r="J3" s="34">
        <f>H3*I3</f>
        <v>100.68659999999997</v>
      </c>
      <c r="K3" s="23"/>
      <c r="L3" s="23"/>
      <c r="M3" s="23"/>
      <c r="N3" s="23"/>
    </row>
    <row r="4" spans="1:14" ht="33" x14ac:dyDescent="0.3">
      <c r="A4" s="33">
        <v>3.8</v>
      </c>
      <c r="B4" s="24">
        <v>2</v>
      </c>
      <c r="C4" s="24">
        <v>15</v>
      </c>
      <c r="D4" s="30">
        <f t="shared" ref="D4" si="0">A4*B4*C4</f>
        <v>114</v>
      </c>
      <c r="E4" s="26" t="s">
        <v>64</v>
      </c>
      <c r="F4" s="27">
        <f>'CCT SINDESPAM 2021'!F5</f>
        <v>1666.4</v>
      </c>
      <c r="G4" s="28">
        <f t="shared" ref="G4" si="1">6%*F4</f>
        <v>99.983999999999995</v>
      </c>
      <c r="H4" s="28">
        <f t="shared" ref="H4" si="2">D4-G4</f>
        <v>14.016000000000005</v>
      </c>
      <c r="I4" s="84">
        <v>3</v>
      </c>
      <c r="J4" s="34">
        <f t="shared" ref="J4" si="3">H4*I4</f>
        <v>42.048000000000016</v>
      </c>
      <c r="K4" s="23"/>
      <c r="L4" s="23"/>
      <c r="M4" s="23"/>
      <c r="N4" s="23"/>
    </row>
    <row r="5" spans="1:14" ht="16.5" x14ac:dyDescent="0.3">
      <c r="A5" s="33"/>
      <c r="B5" s="24"/>
      <c r="C5" s="24"/>
      <c r="D5" s="30"/>
      <c r="E5" s="26"/>
      <c r="F5" s="27"/>
      <c r="G5" s="28"/>
      <c r="H5" s="28"/>
      <c r="I5" s="85"/>
      <c r="J5" s="34"/>
      <c r="K5" s="23"/>
      <c r="L5" s="23"/>
      <c r="M5" s="23"/>
      <c r="N5" s="23"/>
    </row>
    <row r="6" spans="1:14" ht="16.5" x14ac:dyDescent="0.3">
      <c r="A6" s="33"/>
      <c r="B6" s="24"/>
      <c r="C6" s="24"/>
      <c r="D6" s="30"/>
      <c r="E6" s="29"/>
      <c r="F6" s="35"/>
      <c r="G6" s="28"/>
      <c r="H6" s="28"/>
      <c r="I6" s="24"/>
      <c r="J6" s="36"/>
      <c r="K6" s="23"/>
      <c r="L6" s="23"/>
      <c r="M6" s="23"/>
      <c r="N6" s="23"/>
    </row>
    <row r="7" spans="1:14" ht="17.25" thickBot="1" x14ac:dyDescent="0.35">
      <c r="A7" s="37"/>
      <c r="B7" s="38"/>
      <c r="C7" s="38"/>
      <c r="D7" s="39"/>
      <c r="E7" s="38"/>
      <c r="F7" s="38"/>
      <c r="G7" s="40"/>
      <c r="H7" s="40"/>
      <c r="I7" s="38"/>
      <c r="J7" s="44">
        <f>SUM(J3:J6)</f>
        <v>142.7346</v>
      </c>
      <c r="K7" s="23"/>
      <c r="L7" s="23"/>
      <c r="M7" s="23"/>
      <c r="N7" s="23"/>
    </row>
    <row r="8" spans="1:14" ht="17.25" thickBot="1" x14ac:dyDescent="0.3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6.5" x14ac:dyDescent="0.3">
      <c r="A9" s="80" t="s">
        <v>44</v>
      </c>
      <c r="B9" s="81"/>
      <c r="C9" s="81"/>
      <c r="D9" s="81"/>
      <c r="E9" s="81"/>
      <c r="F9" s="81"/>
      <c r="G9" s="81"/>
      <c r="H9" s="81"/>
      <c r="I9" s="81"/>
      <c r="J9" s="82"/>
      <c r="K9" s="23"/>
      <c r="L9" s="23"/>
      <c r="M9" s="23"/>
      <c r="N9" s="23"/>
    </row>
    <row r="10" spans="1:14" ht="16.5" x14ac:dyDescent="0.3">
      <c r="A10" s="31" t="s">
        <v>41</v>
      </c>
      <c r="B10" s="24"/>
      <c r="C10" s="24" t="s">
        <v>32</v>
      </c>
      <c r="D10" s="24" t="s">
        <v>37</v>
      </c>
      <c r="E10" s="24"/>
      <c r="F10" s="24"/>
      <c r="G10" s="24"/>
      <c r="H10" s="24"/>
      <c r="I10" s="24"/>
      <c r="J10" s="36"/>
      <c r="K10" s="23"/>
      <c r="L10" s="23"/>
      <c r="M10" s="23"/>
      <c r="N10" s="23"/>
    </row>
    <row r="11" spans="1:14" ht="17.25" thickBot="1" x14ac:dyDescent="0.35">
      <c r="A11" s="37">
        <v>20.5</v>
      </c>
      <c r="B11" s="38"/>
      <c r="C11" s="38">
        <v>15</v>
      </c>
      <c r="D11" s="39">
        <f>A11*C11</f>
        <v>307.5</v>
      </c>
      <c r="E11" s="38" t="s">
        <v>42</v>
      </c>
      <c r="F11" s="38"/>
      <c r="G11" s="41">
        <f>10%*D11</f>
        <v>30.75</v>
      </c>
      <c r="H11" s="41">
        <f>D11-G11</f>
        <v>276.75</v>
      </c>
      <c r="I11" s="38">
        <v>6</v>
      </c>
      <c r="J11" s="45">
        <f>H11*I11</f>
        <v>1660.5</v>
      </c>
      <c r="K11" s="23"/>
      <c r="L11" s="23"/>
      <c r="M11" s="23"/>
      <c r="N11" s="23"/>
    </row>
    <row r="12" spans="1:14" ht="16.5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6.5" x14ac:dyDescent="0.3">
      <c r="L13" s="23"/>
      <c r="M13" s="23"/>
      <c r="N13" s="23"/>
    </row>
    <row r="14" spans="1:14" ht="16.5" x14ac:dyDescent="0.3">
      <c r="L14" s="23"/>
      <c r="M14" s="23"/>
      <c r="N14" s="23"/>
    </row>
    <row r="15" spans="1:14" ht="16.5" x14ac:dyDescent="0.3">
      <c r="L15" s="23"/>
      <c r="M15" s="23"/>
      <c r="N15" s="23"/>
    </row>
    <row r="16" spans="1:14" ht="16.5" x14ac:dyDescent="0.3">
      <c r="L16" s="23"/>
      <c r="M16" s="23"/>
      <c r="N16" s="23"/>
    </row>
    <row r="17" spans="12:14" ht="16.5" x14ac:dyDescent="0.3">
      <c r="L17" s="23"/>
      <c r="M17" s="23"/>
      <c r="N17" s="23"/>
    </row>
    <row r="18" spans="12:14" ht="16.5" x14ac:dyDescent="0.3">
      <c r="L18" s="23"/>
      <c r="M18" s="23"/>
      <c r="N18" s="23"/>
    </row>
    <row r="19" spans="12:14" ht="16.5" x14ac:dyDescent="0.3">
      <c r="L19" s="23"/>
      <c r="M19" s="23"/>
      <c r="N19" s="23"/>
    </row>
    <row r="20" spans="12:14" ht="16.5" x14ac:dyDescent="0.3">
      <c r="L20" s="23"/>
      <c r="M20" s="23"/>
      <c r="N20" s="23"/>
    </row>
    <row r="21" spans="12:14" ht="16.5" x14ac:dyDescent="0.3">
      <c r="L21" s="23"/>
      <c r="M21" s="23"/>
      <c r="N21" s="23"/>
    </row>
    <row r="22" spans="12:14" ht="16.5" x14ac:dyDescent="0.3">
      <c r="L22" s="23"/>
      <c r="M22" s="23"/>
      <c r="N22" s="23"/>
    </row>
    <row r="23" spans="12:14" ht="16.5" x14ac:dyDescent="0.3">
      <c r="L23" s="23"/>
      <c r="M23" s="23"/>
      <c r="N23" s="23"/>
    </row>
    <row r="24" spans="12:14" ht="16.5" x14ac:dyDescent="0.3">
      <c r="L24" s="23"/>
      <c r="M24" s="23"/>
      <c r="N24" s="23"/>
    </row>
    <row r="25" spans="12:14" ht="16.5" x14ac:dyDescent="0.3">
      <c r="L25" s="23"/>
      <c r="M25" s="23"/>
      <c r="N25" s="23"/>
    </row>
    <row r="26" spans="12:14" ht="16.5" x14ac:dyDescent="0.3">
      <c r="L26" s="23"/>
      <c r="M26" s="23"/>
      <c r="N26" s="23"/>
    </row>
    <row r="27" spans="12:14" ht="16.5" x14ac:dyDescent="0.3">
      <c r="L27" s="23"/>
      <c r="M27" s="23"/>
      <c r="N27" s="23"/>
    </row>
    <row r="28" spans="12:14" ht="16.5" x14ac:dyDescent="0.3">
      <c r="L28" s="23"/>
      <c r="M28" s="23"/>
      <c r="N28" s="23"/>
    </row>
    <row r="29" spans="12:14" ht="16.5" x14ac:dyDescent="0.3">
      <c r="L29" s="23"/>
      <c r="M29" s="23"/>
      <c r="N29" s="23"/>
    </row>
  </sheetData>
  <mergeCells count="2">
    <mergeCell ref="A1:J1"/>
    <mergeCell ref="A9:J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zoomScaleNormal="100" workbookViewId="0">
      <selection activeCell="D2" sqref="D2"/>
    </sheetView>
  </sheetViews>
  <sheetFormatPr defaultRowHeight="15" x14ac:dyDescent="0.25"/>
  <cols>
    <col min="1" max="1" width="15.7109375" customWidth="1"/>
    <col min="2" max="2" width="50.7109375" customWidth="1"/>
    <col min="3" max="6" width="30.7109375" customWidth="1"/>
  </cols>
  <sheetData>
    <row r="1" spans="1:5" ht="50.1" customHeight="1" thickTop="1" thickBot="1" x14ac:dyDescent="0.3">
      <c r="A1" s="46" t="s">
        <v>45</v>
      </c>
      <c r="B1" s="46" t="s">
        <v>46</v>
      </c>
      <c r="C1" s="46" t="s">
        <v>47</v>
      </c>
      <c r="D1" s="47" t="s">
        <v>54</v>
      </c>
      <c r="E1" s="47" t="s">
        <v>58</v>
      </c>
    </row>
    <row r="2" spans="1:5" ht="50.1" customHeight="1" thickTop="1" thickBot="1" x14ac:dyDescent="0.3">
      <c r="A2" s="50">
        <v>12</v>
      </c>
      <c r="B2" s="51" t="s">
        <v>72</v>
      </c>
      <c r="C2" s="51" t="s">
        <v>60</v>
      </c>
      <c r="D2" s="48"/>
      <c r="E2" s="48"/>
    </row>
    <row r="3" spans="1:5" ht="50.1" customHeight="1" thickTop="1" thickBot="1" x14ac:dyDescent="0.3">
      <c r="A3" s="52">
        <v>12</v>
      </c>
      <c r="B3" s="53" t="s">
        <v>59</v>
      </c>
      <c r="C3" s="51" t="s">
        <v>60</v>
      </c>
      <c r="D3" s="48"/>
      <c r="E3" s="48"/>
    </row>
    <row r="4" spans="1:5" ht="50.1" customHeight="1" thickTop="1" thickBot="1" x14ac:dyDescent="0.3">
      <c r="A4" s="52">
        <v>24</v>
      </c>
      <c r="B4" s="53" t="s">
        <v>73</v>
      </c>
      <c r="C4" s="51" t="s">
        <v>60</v>
      </c>
      <c r="D4" s="48"/>
      <c r="E4" s="48"/>
    </row>
    <row r="5" spans="1:5" ht="50.1" customHeight="1" thickTop="1" thickBot="1" x14ac:dyDescent="0.3">
      <c r="A5" s="83" t="s">
        <v>48</v>
      </c>
      <c r="B5" s="83"/>
      <c r="C5" s="83"/>
      <c r="D5" s="83"/>
      <c r="E5" s="49"/>
    </row>
    <row r="6" spans="1:5" ht="50.1" customHeight="1" thickTop="1" thickBot="1" x14ac:dyDescent="0.3">
      <c r="A6" s="83" t="s">
        <v>49</v>
      </c>
      <c r="B6" s="83"/>
      <c r="C6" s="83"/>
      <c r="D6" s="83"/>
      <c r="E6" s="49"/>
    </row>
    <row r="7" spans="1:5" ht="50.1" customHeight="1" thickTop="1" thickBot="1" x14ac:dyDescent="0.3"/>
    <row r="8" spans="1:5" ht="50.1" customHeight="1" thickTop="1" thickBot="1" x14ac:dyDescent="0.3">
      <c r="A8" s="46" t="s">
        <v>45</v>
      </c>
      <c r="B8" s="46" t="s">
        <v>50</v>
      </c>
      <c r="C8" s="46" t="s">
        <v>47</v>
      </c>
      <c r="D8" s="47" t="s">
        <v>54</v>
      </c>
      <c r="E8" s="47" t="s">
        <v>58</v>
      </c>
    </row>
    <row r="9" spans="1:5" ht="50.1" customHeight="1" thickTop="1" thickBot="1" x14ac:dyDescent="0.3">
      <c r="A9" s="50">
        <v>12</v>
      </c>
      <c r="B9" s="51" t="s">
        <v>74</v>
      </c>
      <c r="C9" s="51" t="s">
        <v>60</v>
      </c>
      <c r="D9" s="48"/>
      <c r="E9" s="48"/>
    </row>
    <row r="10" spans="1:5" ht="50.1" customHeight="1" thickTop="1" thickBot="1" x14ac:dyDescent="0.3">
      <c r="A10" s="52">
        <v>12</v>
      </c>
      <c r="B10" s="53" t="s">
        <v>75</v>
      </c>
      <c r="C10" s="53" t="s">
        <v>60</v>
      </c>
      <c r="D10" s="48"/>
      <c r="E10" s="48"/>
    </row>
    <row r="11" spans="1:5" ht="50.1" customHeight="1" thickTop="1" thickBot="1" x14ac:dyDescent="0.3">
      <c r="A11" s="52">
        <v>6</v>
      </c>
      <c r="B11" s="53" t="s">
        <v>61</v>
      </c>
      <c r="C11" s="53" t="s">
        <v>62</v>
      </c>
      <c r="D11" s="48"/>
      <c r="E11" s="48"/>
    </row>
    <row r="12" spans="1:5" ht="50.1" customHeight="1" thickTop="1" thickBot="1" x14ac:dyDescent="0.3">
      <c r="A12" s="83" t="s">
        <v>51</v>
      </c>
      <c r="B12" s="83"/>
      <c r="C12" s="83"/>
      <c r="D12" s="83"/>
      <c r="E12" s="49"/>
    </row>
    <row r="13" spans="1:5" ht="50.1" customHeight="1" thickTop="1" thickBot="1" x14ac:dyDescent="0.3">
      <c r="A13" s="83" t="s">
        <v>52</v>
      </c>
      <c r="B13" s="83"/>
      <c r="C13" s="83"/>
      <c r="D13" s="83"/>
      <c r="E13" s="49"/>
    </row>
    <row r="14" spans="1:5" ht="50.1" customHeight="1" thickTop="1" x14ac:dyDescent="0.25"/>
    <row r="15" spans="1:5" ht="50.1" customHeight="1" x14ac:dyDescent="0.25"/>
    <row r="16" spans="1:5" ht="50.1" customHeight="1" x14ac:dyDescent="0.25"/>
    <row r="17" ht="50.1" customHeight="1" x14ac:dyDescent="0.25"/>
    <row r="18" ht="50.1" customHeight="1" x14ac:dyDescent="0.25"/>
    <row r="19" ht="50.1" customHeight="1" x14ac:dyDescent="0.25"/>
    <row r="20" ht="50.1" customHeight="1" x14ac:dyDescent="0.25"/>
    <row r="21" ht="50.1" customHeight="1" x14ac:dyDescent="0.25"/>
    <row r="22" ht="50.1" customHeight="1" x14ac:dyDescent="0.25"/>
    <row r="23" ht="50.1" customHeight="1" x14ac:dyDescent="0.25"/>
    <row r="24" ht="50.1" customHeight="1" x14ac:dyDescent="0.25"/>
    <row r="25" ht="50.1" customHeight="1" x14ac:dyDescent="0.25"/>
    <row r="26" ht="50.1" customHeight="1" x14ac:dyDescent="0.25"/>
    <row r="27" ht="50.1" customHeight="1" x14ac:dyDescent="0.25"/>
    <row r="28" ht="50.1" customHeight="1" x14ac:dyDescent="0.25"/>
    <row r="29" ht="50.1" customHeight="1" x14ac:dyDescent="0.25"/>
    <row r="30" ht="50.1" customHeight="1" x14ac:dyDescent="0.25"/>
    <row r="31" ht="50.1" customHeight="1" x14ac:dyDescent="0.25"/>
    <row r="32" ht="50.1" customHeight="1" x14ac:dyDescent="0.25"/>
    <row r="33" ht="50.1" customHeight="1" x14ac:dyDescent="0.25"/>
    <row r="34" ht="50.1" customHeight="1" x14ac:dyDescent="0.25"/>
    <row r="35" ht="50.1" customHeight="1" x14ac:dyDescent="0.25"/>
    <row r="36" ht="50.1" customHeight="1" x14ac:dyDescent="0.25"/>
    <row r="37" ht="50.1" customHeight="1" x14ac:dyDescent="0.25"/>
    <row r="38" ht="50.1" customHeight="1" x14ac:dyDescent="0.25"/>
    <row r="39" ht="50.1" customHeight="1" x14ac:dyDescent="0.25"/>
    <row r="40" ht="50.1" customHeight="1" x14ac:dyDescent="0.25"/>
    <row r="41" ht="50.1" customHeight="1" x14ac:dyDescent="0.25"/>
    <row r="42" ht="50.1" customHeight="1" x14ac:dyDescent="0.25"/>
    <row r="43" ht="50.1" customHeight="1" x14ac:dyDescent="0.25"/>
    <row r="44" ht="50.1" customHeight="1" x14ac:dyDescent="0.25"/>
    <row r="45" ht="50.1" customHeight="1" x14ac:dyDescent="0.25"/>
    <row r="46" ht="50.1" customHeight="1" x14ac:dyDescent="0.25"/>
    <row r="47" ht="50.1" customHeight="1" x14ac:dyDescent="0.25"/>
    <row r="48" ht="50.1" customHeight="1" x14ac:dyDescent="0.25"/>
    <row r="49" ht="50.1" customHeight="1" x14ac:dyDescent="0.25"/>
    <row r="50" ht="50.1" customHeight="1" x14ac:dyDescent="0.25"/>
    <row r="51" ht="50.1" customHeight="1" x14ac:dyDescent="0.25"/>
    <row r="52" ht="50.1" customHeight="1" x14ac:dyDescent="0.25"/>
    <row r="53" ht="50.1" customHeight="1" x14ac:dyDescent="0.25"/>
    <row r="54" ht="50.1" customHeight="1" x14ac:dyDescent="0.25"/>
    <row r="55" ht="50.1" customHeight="1" x14ac:dyDescent="0.25"/>
    <row r="56" ht="50.1" customHeight="1" x14ac:dyDescent="0.25"/>
    <row r="57" ht="50.1" customHeight="1" x14ac:dyDescent="0.25"/>
    <row r="58" ht="50.1" customHeight="1" x14ac:dyDescent="0.25"/>
    <row r="59" ht="50.1" customHeight="1" x14ac:dyDescent="0.25"/>
    <row r="60" ht="50.1" customHeight="1" x14ac:dyDescent="0.25"/>
    <row r="61" ht="50.1" customHeight="1" x14ac:dyDescent="0.25"/>
    <row r="62" ht="50.1" customHeight="1" x14ac:dyDescent="0.25"/>
    <row r="63" ht="50.1" customHeight="1" x14ac:dyDescent="0.25"/>
    <row r="64" ht="50.1" customHeight="1" x14ac:dyDescent="0.25"/>
    <row r="65" ht="50.1" customHeight="1" x14ac:dyDescent="0.25"/>
    <row r="66" ht="50.1" customHeight="1" x14ac:dyDescent="0.25"/>
    <row r="67" ht="50.1" customHeight="1" x14ac:dyDescent="0.25"/>
    <row r="68" ht="50.1" customHeight="1" x14ac:dyDescent="0.25"/>
    <row r="69" ht="50.1" customHeight="1" x14ac:dyDescent="0.25"/>
    <row r="70" ht="50.1" customHeight="1" x14ac:dyDescent="0.25"/>
    <row r="71" ht="50.1" customHeight="1" x14ac:dyDescent="0.25"/>
    <row r="72" ht="50.1" customHeight="1" x14ac:dyDescent="0.25"/>
    <row r="73" ht="50.1" customHeight="1" x14ac:dyDescent="0.25"/>
    <row r="74" ht="50.1" customHeight="1" x14ac:dyDescent="0.25"/>
    <row r="75" ht="50.1" customHeight="1" x14ac:dyDescent="0.25"/>
    <row r="76" ht="50.1" customHeight="1" x14ac:dyDescent="0.25"/>
    <row r="77" ht="50.1" customHeight="1" x14ac:dyDescent="0.25"/>
    <row r="78" ht="50.1" customHeight="1" x14ac:dyDescent="0.25"/>
    <row r="79" ht="50.1" customHeight="1" x14ac:dyDescent="0.25"/>
    <row r="80" ht="50.1" customHeight="1" x14ac:dyDescent="0.25"/>
    <row r="81" ht="50.1" customHeight="1" x14ac:dyDescent="0.25"/>
    <row r="82" ht="50.1" customHeight="1" x14ac:dyDescent="0.25"/>
    <row r="83" ht="50.1" customHeight="1" x14ac:dyDescent="0.25"/>
    <row r="84" ht="50.1" customHeight="1" x14ac:dyDescent="0.25"/>
    <row r="85" ht="50.1" customHeight="1" x14ac:dyDescent="0.25"/>
    <row r="86" ht="50.1" customHeight="1" x14ac:dyDescent="0.25"/>
    <row r="87" ht="50.1" customHeight="1" x14ac:dyDescent="0.25"/>
    <row r="88" ht="50.1" customHeight="1" x14ac:dyDescent="0.25"/>
    <row r="89" ht="50.1" customHeight="1" x14ac:dyDescent="0.25"/>
    <row r="90" ht="50.1" customHeight="1" x14ac:dyDescent="0.25"/>
    <row r="91" ht="50.1" customHeight="1" x14ac:dyDescent="0.25"/>
  </sheetData>
  <mergeCells count="4">
    <mergeCell ref="A5:D5"/>
    <mergeCell ref="A6:D6"/>
    <mergeCell ref="A12:D12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CCT SINDESPAM 2021</vt:lpstr>
      <vt:lpstr>Transporte e Alimentação</vt:lpstr>
      <vt:lpstr>Uniforme e EPI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Cristianne Martins</dc:creator>
  <cp:lastModifiedBy>Cleane Vidal Teixeira</cp:lastModifiedBy>
  <dcterms:created xsi:type="dcterms:W3CDTF">2020-02-14T18:27:38Z</dcterms:created>
  <dcterms:modified xsi:type="dcterms:W3CDTF">2021-12-13T17:26:10Z</dcterms:modified>
</cp:coreProperties>
</file>