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SPPAG\Interno\ORDINÁRIO\RELATÓRIO DE PAGAMENTOS MENSAIS - SITE PRODAM\06 - JUNHO\"/>
    </mc:Choice>
  </mc:AlternateContent>
  <bookViews>
    <workbookView xWindow="0" yWindow="0" windowWidth="19200" windowHeight="11750"/>
  </bookViews>
  <sheets>
    <sheet name="MARÇO" sheetId="1" r:id="rId1"/>
    <sheet name="MARÇO (2)" sheetId="2" r:id="rId2"/>
  </sheets>
  <externalReferences>
    <externalReference r:id="rId3"/>
    <externalReference r:id="rId4"/>
    <externalReference r:id="rId5"/>
  </externalReferences>
  <definedNames>
    <definedName name="_xlnm._FilterDatabase" localSheetId="0" hidden="1">MARÇO!$A$13:$AD$196</definedName>
    <definedName name="_xlnm._FilterDatabase" localSheetId="1" hidden="1">'MARÇO (2)'!$A$13:$AD$196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99" i="1" l="1"/>
  <c r="W174" i="1"/>
  <c r="W82" i="1"/>
  <c r="W76" i="1"/>
  <c r="A81" i="1" l="1"/>
  <c r="A80" i="1"/>
  <c r="A160" i="1" l="1"/>
  <c r="W178" i="1"/>
  <c r="W199" i="2" l="1"/>
  <c r="H9" i="2" s="1"/>
  <c r="W174" i="2"/>
  <c r="A160" i="2"/>
  <c r="W82" i="2"/>
  <c r="H7" i="2" s="1"/>
  <c r="W76" i="2"/>
  <c r="H6" i="2" s="1"/>
  <c r="A18" i="2"/>
  <c r="H8" i="2"/>
  <c r="H10" i="2" l="1"/>
  <c r="W52" i="1" l="1"/>
  <c r="W51" i="1"/>
  <c r="W61" i="1" l="1"/>
  <c r="H9" i="1" l="1"/>
  <c r="H6" i="1" l="1"/>
  <c r="H7" i="1"/>
  <c r="H8" i="1"/>
  <c r="H10" i="1" l="1"/>
</calcChain>
</file>

<file path=xl/sharedStrings.xml><?xml version="1.0" encoding="utf-8"?>
<sst xmlns="http://schemas.openxmlformats.org/spreadsheetml/2006/main" count="1171" uniqueCount="505">
  <si>
    <t>ISSQN RETENÇÃO</t>
  </si>
  <si>
    <t>SECRETARIA MUNICIPAL DE FINANÇAS (SEMEF)</t>
  </si>
  <si>
    <t>04.312.658/0001-90</t>
  </si>
  <si>
    <t>ISSQN PRÓPRIO</t>
  </si>
  <si>
    <t>TAXAS ADMINSITRATIVAS</t>
  </si>
  <si>
    <t xml:space="preserve">ICMS-MERCADORIA NACIONAL  </t>
  </si>
  <si>
    <t>SECRETARIA ESTADUAL DA FAZENDA (SEFAZ)</t>
  </si>
  <si>
    <t>04.312.377/0001-37</t>
  </si>
  <si>
    <t>RECEITA FEDERAL DO BRASIL</t>
  </si>
  <si>
    <t>NB000000000001</t>
  </si>
  <si>
    <t>2063 IRRF - TRIBUT EXCLUSIVA S/REM INDIRETA</t>
  </si>
  <si>
    <t>TAXA DE EXPEDIENTE</t>
  </si>
  <si>
    <t>INSTITUTO MUNICIPAL DE MOBILIDADE URBANA - IMMU</t>
  </si>
  <si>
    <t>33.681.104/0001-68</t>
  </si>
  <si>
    <t>AGÊNCIA NACIONAL DE TELECOMUNICAÇÕES - ANATEL</t>
  </si>
  <si>
    <t>07.388.289/0001-07</t>
  </si>
  <si>
    <t>PROCESSO</t>
  </si>
  <si>
    <t xml:space="preserve">VALOR </t>
  </si>
  <si>
    <t>OBJETO</t>
  </si>
  <si>
    <t>ÓRGÃO</t>
  </si>
  <si>
    <t>CNPJ</t>
  </si>
  <si>
    <t>ENCARGOS</t>
  </si>
  <si>
    <t>MATERIAL DE CONSTRUÇÃO CIVIL</t>
  </si>
  <si>
    <t>SV INSTALAÇÕES LTDA</t>
  </si>
  <si>
    <t>84.089.358/0002-03</t>
  </si>
  <si>
    <t>SUPERMERCADOS DB LTDA</t>
  </si>
  <si>
    <t>22.991.939/0004-40</t>
  </si>
  <si>
    <t>05.437.959/0001-02</t>
  </si>
  <si>
    <t xml:space="preserve">NEGOBOM PADARIA E CONFEITARIA </t>
  </si>
  <si>
    <t>63.643.191/0001-20</t>
  </si>
  <si>
    <t>L. C. B. VIEIRA LTDA</t>
  </si>
  <si>
    <t>49.275.863/0001-60</t>
  </si>
  <si>
    <t>SERVIÇO DE LAVAGEM DE VEÍCULOS PRODAM</t>
  </si>
  <si>
    <t>JEFERSON VIANA DA SILVA LTDA</t>
  </si>
  <si>
    <t>21.402.975/0001-16</t>
  </si>
  <si>
    <t>H.F.R. ALBUQUERQUE &amp; CIA LTDA</t>
  </si>
  <si>
    <t>34.561.795/0001-29</t>
  </si>
  <si>
    <t>COSTA E BIGNAMI LTDA</t>
  </si>
  <si>
    <t>05.033.037/0001-30</t>
  </si>
  <si>
    <t xml:space="preserve">FORNECEDOR </t>
  </si>
  <si>
    <t>COMPRAS E DEMAIS SERVIÇOS SEM CONTRATO</t>
  </si>
  <si>
    <t>CONSUMO DE AGUA</t>
  </si>
  <si>
    <t>MANAUS AMBIENTAL S/A</t>
  </si>
  <si>
    <t>CONSUMO DE ENERGIA</t>
  </si>
  <si>
    <t>02.341.467/0001-20</t>
  </si>
  <si>
    <t>VALOR</t>
  </si>
  <si>
    <t>SERVIÇO DE CONSUMO</t>
  </si>
  <si>
    <t>PRESTAÇÃO DE SERVIÇO DE RÁDIO TÁX</t>
  </si>
  <si>
    <t>TOCANTINS INTERMEDIACAO E SERVICO DE RADIO TAXI LTDA</t>
  </si>
  <si>
    <t>15.820.681/0001-01</t>
  </si>
  <si>
    <t>SERVIÇOS DE MANUTENÇÃO DE GRUPO GERADORES</t>
  </si>
  <si>
    <t>STEMAC S.A
GRUPOS GERADORES EM RECUPERAÇÃO JUDICIAL</t>
  </si>
  <si>
    <t>92.753.268.0016-07</t>
  </si>
  <si>
    <t>SERVIÇOS DE NATUREZA CONTÍNUA DE CONSERVAÇÃO, LIMPEZA E MANUTENÇÃO PREDIAL</t>
  </si>
  <si>
    <t>PRESTA SERVIÇOS TÉCNICOS EIRELI</t>
  </si>
  <si>
    <t>10.446.523/0001-10</t>
  </si>
  <si>
    <t>PRESTAÇÃO DE SERVIÇOS DE MENSAGEIRO MOTORIZADO</t>
  </si>
  <si>
    <t>PORFÍRIO BRANDÃO DAS
CHAGAS 09975136249</t>
  </si>
  <si>
    <t>23.431.816/0001-75</t>
  </si>
  <si>
    <t>CONSULTORIA E ASSESSORIA CONTÁBIL, FISCAL, DE CUSTOS E ORÇAMENTÁRIA</t>
  </si>
  <si>
    <t>M M GONCALVES CONSULTORIA EMPRESARIAL LTDA</t>
  </si>
  <si>
    <t>17.328.187/0001-50</t>
  </si>
  <si>
    <t>SERVIÇO DE CARTÃO ALIMENTAÇÃO</t>
  </si>
  <si>
    <t>PERSONAL NET TECNOLOGIA DE INFORMACAO LTDA</t>
  </si>
  <si>
    <t>09.687.900/0002-04</t>
  </si>
  <si>
    <t>PROGRAMA DE APRENDIZAGEM</t>
  </si>
  <si>
    <t>INSPETORIA SALESIANA MISSIONARIA DA AMAZÔNIA PRO MENOR DOM BOSCO</t>
  </si>
  <si>
    <t>04.373.163/0081-55</t>
  </si>
  <si>
    <t>SERVIÇO DE PUBLICAÇÃO DE MATÉRIAS  NO DIÁRIO OFICIAL DO ESTADO</t>
  </si>
  <si>
    <t>IMPRENSA OFICIAL DO ESTADO DO AMAZONAS - IO</t>
  </si>
  <si>
    <t>04.164.794/0001-80</t>
  </si>
  <si>
    <t>MANUTENÇÃO PREVENTIVA E CORRETIVA DE APARELHOS DE AR-CONDICIONADO</t>
  </si>
  <si>
    <t>IGM2 METROLOGIA E MANUTENÇÃO LTDA</t>
  </si>
  <si>
    <t>24.982.785/0001-03</t>
  </si>
  <si>
    <t>SERVIÇOS DE PORTARIA, COM FORNECIMENTO DE MÃO-DE-OBRA</t>
  </si>
  <si>
    <t>HIGILIMP SERVIÇOS EIRELI</t>
  </si>
  <si>
    <t>05.281.484/0001-08</t>
  </si>
  <si>
    <t>SERVIÇO DE CONTROLE DE PRAGAS</t>
  </si>
  <si>
    <t>EMOPS CONTROLE AMBIENTAL LTDA</t>
  </si>
  <si>
    <t>08.014.539/0001-01</t>
  </si>
  <si>
    <t>SISTEMA INTEGRADO E INFORMATIZADO DE SEGURANCA PUBLICA</t>
  </si>
  <si>
    <t>E-GRAPHIC DESINGN ELETRONICO LTDA</t>
  </si>
  <si>
    <t>03.971.547/0001-22</t>
  </si>
  <si>
    <t>SERVIÇOS DE TELEFONIA MÓVELE DE COMUNICAÇÃO DE DADOS (INTERNET)</t>
  </si>
  <si>
    <t>CLARO S/A.</t>
  </si>
  <si>
    <t>40.432.544/0001-47</t>
  </si>
  <si>
    <t xml:space="preserve">CLARO TV+ E NET VITUA, (SEDECTI) </t>
  </si>
  <si>
    <t xml:space="preserve">REDE ÚNICA DE VOZ - PAS 039-LD VIPLINE </t>
  </si>
  <si>
    <t>CLARO NET VIRTUA</t>
  </si>
  <si>
    <t>PALNO DE ASSISTÊNCIA MÉDICA</t>
  </si>
  <si>
    <t>CENTRAL NACIONAL UNIMED – COOPERATIVA CENTRAL</t>
  </si>
  <si>
    <t>PLANO DE ASSISITENCIA ODONTOLÓGICO OU SEGURO ODONTOLÓGICO</t>
  </si>
  <si>
    <t>CARE PLUS ODONTOLOGIA ASSISTENCIAL LTDA</t>
  </si>
  <si>
    <t>00.856.424/0001-52</t>
  </si>
  <si>
    <t>ASSOCIACAO COMERCIAL DO AMAZONAS</t>
  </si>
  <si>
    <t>SERVIÇO DE VIGILÂNCIA ARMADA E SEGURANÇA FÍSICA E PATRIMONIAL</t>
  </si>
  <si>
    <t>AMAZON SECURITY LTDA</t>
  </si>
  <si>
    <t>LOCAÇÃO DE VAGAS DE ESTACIONAMENTO</t>
  </si>
  <si>
    <t>A. A. M. MAKAREM</t>
  </si>
  <si>
    <t>10.366.699/0001-61</t>
  </si>
  <si>
    <t>VALOR PAGO</t>
  </si>
  <si>
    <t xml:space="preserve"> CONTRATOS</t>
  </si>
  <si>
    <t>TOTAL</t>
  </si>
  <si>
    <t>TOTAL DE DESPESA COM ENCARGOS</t>
  </si>
  <si>
    <t>TOTAL DE DESPESA COM COMPRAS E SERVIÇOS SEM CONTRATO</t>
  </si>
  <si>
    <t>TOTAL DE DESPESA COM SERVIÇOS DE CONSUMO</t>
  </si>
  <si>
    <t>TOTAL DE DESEPSA COIM CONTRATOS</t>
  </si>
  <si>
    <t>RELATÓRIO DE PAGAMENTOS MENSAIS</t>
  </si>
  <si>
    <t>GERÊNCIA FINANCEIRA - GEFIN</t>
  </si>
  <si>
    <t xml:space="preserve">PROCESSAMENTO DE DADOS DO AMAZONAS S.A - PRODAM </t>
  </si>
  <si>
    <t>25.165.749/0001-10</t>
  </si>
  <si>
    <t>NEO CONSULTORIA DE ADMIN. DE BENEFICIOS LTDA</t>
  </si>
  <si>
    <t>SERVIÇO DE FORNECIMENTO DE COMBUSTÍVEL</t>
  </si>
  <si>
    <t>62.807.599/0007-12</t>
  </si>
  <si>
    <t>LAURENTI LTDA</t>
  </si>
  <si>
    <t>MANUTENCAO DE ENVELOPADORA</t>
  </si>
  <si>
    <t>34.460.760/0001-01</t>
  </si>
  <si>
    <t>IRONFENCE INTELIGENCIA ARTIFICIAL S.A.</t>
  </si>
  <si>
    <t>CONTRATACAO DE SOLUCAO DE SOFTWARE - SIST. INTERGADO SSP/AM</t>
  </si>
  <si>
    <t>18.422.603/0001-47</t>
  </si>
  <si>
    <t>LOGIC PRO SERV. DE TEC. DA INFORMACAO LTDA</t>
  </si>
  <si>
    <t>FORNECIMENTO DE SOFTWARE PARA ATENDIMENTO DE SISTEMA INTEGRADO SSP-AM</t>
  </si>
  <si>
    <t>82.743.287/0039-87</t>
  </si>
  <si>
    <t>SCHNEIDER ELETRIC IT BRASIL</t>
  </si>
  <si>
    <t xml:space="preserve"> MANUTENÇÃO PREVENTIVA, PREDITIVA E CORRETIVA DE NOBREAKS </t>
  </si>
  <si>
    <t>01.657.387/0001-21</t>
  </si>
  <si>
    <t>AMAZONAS COPIADORAS</t>
  </si>
  <si>
    <t>SERVIÇO DE LOCAÇÃO DE MAQUINA IMPRESSORA</t>
  </si>
  <si>
    <t>ACTUS-ASSESSORIA E CONSULTORIA DE SAUDE OCUPACIONAL E
MEIO AMBIENTE LTDA</t>
  </si>
  <si>
    <t xml:space="preserve">SERVIÇOS  EM ENGENHARIA DE SEGURANÇA E EM MEDICINA DO TRABALHO </t>
  </si>
  <si>
    <t>NORTE BRASIL NETWORK TELECOMUNICAÇÕES LTDA (ALFA TELECOM)</t>
  </si>
  <si>
    <t>SERVIÇO DE FORNECIMENTO DE INTERNET DE ALTA VELOCIDADE</t>
  </si>
  <si>
    <t>41.952.350/0001-35</t>
  </si>
  <si>
    <t>TAM SUPORTE E MANUTENCAO EM INFORMATICA LTDA</t>
  </si>
  <si>
    <t xml:space="preserve"> SUPORTE AO SISTEMA DE GESTÃO EMPRESARIAL INTEGRADO</t>
  </si>
  <si>
    <t>MEMO Nº 007/2026-SPPAG/PRODAM</t>
  </si>
  <si>
    <t>01.671.187/0001-18.</t>
  </si>
  <si>
    <t>TRIBUNAL REGIONAL DO TRABALHO DA 11° REGIÃO</t>
  </si>
  <si>
    <t>GUIA DE RECOLHIMENTO JUDICIAL</t>
  </si>
  <si>
    <t>SERVIÇOS BUSINESS SECURITY E INTERNET VIA EMBRATEL</t>
  </si>
  <si>
    <t>46.590.168/0001-03</t>
  </si>
  <si>
    <t>MAIS FRIOS COMERCIO DE FRIOS LTDA</t>
  </si>
  <si>
    <t>53.113.791/0001-22</t>
  </si>
  <si>
    <t>TOTVS S/A</t>
  </si>
  <si>
    <t>LICENCIAMENTO DE PROGRAMA DE SOFTWARE</t>
  </si>
  <si>
    <t>00.603.139/0001-20</t>
  </si>
  <si>
    <t>STILLE TECNOLOGIA E INOVAÇAO LTDA. EPP</t>
  </si>
  <si>
    <t>SUPORTE AO SISTEMA DE GESTÃO EMPRESARIAL INTEGRADO</t>
  </si>
  <si>
    <t>GOOGLE CLOUD</t>
  </si>
  <si>
    <t>MEMO Nº 008/2026-DVEND/PRODAM</t>
  </si>
  <si>
    <t>PEÇA PARA MANUTENÇÃO DE MAQUINA</t>
  </si>
  <si>
    <t>72.681.520/0004-61</t>
  </si>
  <si>
    <t>VS DATA COMERCIO &amp; DISTRIBUICAO LTDA</t>
  </si>
  <si>
    <t>SERVIÇO DE BANCO DE DADOS ORACLE EXADATA</t>
  </si>
  <si>
    <t>MEMO Nº 008/2026-SPPAG/PRODAM</t>
  </si>
  <si>
    <t>R P V DA AMAZONIA LTDA</t>
  </si>
  <si>
    <t>MATERIAIS GRÁFICOS</t>
  </si>
  <si>
    <t>CURSOR  USAGE MID MAR CURSOR.COM</t>
  </si>
  <si>
    <t>JET BRAINS AMERICAS</t>
  </si>
  <si>
    <t>CURSOR, AI POWERED IDE CURSOR.COM</t>
  </si>
  <si>
    <t>ANTHROPIC: CLAUDE TEAM  ANTHROPIC.COM</t>
  </si>
  <si>
    <t>08.453.462/0001-76</t>
  </si>
  <si>
    <t>ACRC BOLOS E SALGADOS LTDA</t>
  </si>
  <si>
    <t>LANCHES</t>
  </si>
  <si>
    <t>FERRAMENTA DE DESENVOLVIMENTO DE SOFTWARE</t>
  </si>
  <si>
    <t>LACUNA SOFTWARE LTDA - EPP</t>
  </si>
  <si>
    <t xml:space="preserve">ASSINATURA E VALIDAÇÃO DE CERTIFICADOS DIGITAIS </t>
  </si>
  <si>
    <t>19.877.285/0002-52</t>
  </si>
  <si>
    <t>LANLINK SOLUCOES E COMERCIALIZACAO EM INF. S/A</t>
  </si>
  <si>
    <t>FORNECIMENTO DE PACOTE OFFICE</t>
  </si>
  <si>
    <t>FUST E FUNTEL</t>
  </si>
  <si>
    <t>01.05.016503.001685/2026-22</t>
  </si>
  <si>
    <t>04.231.205/0001-39</t>
  </si>
  <si>
    <t>JUNTA COMERCIAL DO ESTADO DO AMAZONAS JUCEA</t>
  </si>
  <si>
    <t>TAXAS JUCEA</t>
  </si>
  <si>
    <t>EMPRESA BRASILEIRA DE CORREIOS E TELEGRAFOS</t>
  </si>
  <si>
    <t>SERVIÇOS POSTAIS</t>
  </si>
  <si>
    <t>35.898.517/0001-24</t>
  </si>
  <si>
    <t>CONTEGO CONSULTORIA LTDA</t>
  </si>
  <si>
    <t>PLATAFORMA PARA AUXILIAR NA SUSTENTACAO (LGPD)</t>
  </si>
  <si>
    <t>AMBAR ENERGIA - AM</t>
  </si>
  <si>
    <t>01.05.016503.001755/2026-42</t>
  </si>
  <si>
    <t>44.816.449/0001-06</t>
  </si>
  <si>
    <t>G DE J TORRES BENIGNO (MYTHUS SOLUTIONS)</t>
  </si>
  <si>
    <t>SERVIÇOS DE SUSTENTAÇÃO, SOB DEMANDA, COM TRANSFERENCIA DE CONHECIMENTO, EM AMBIENTE ADABAS/NATURAL</t>
  </si>
  <si>
    <t>34.028.316/5255-08</t>
  </si>
  <si>
    <t>05.506.560/0001-36</t>
  </si>
  <si>
    <t>NIC.BR - NUCLEO DE INFORMACAO E COORDENACAO</t>
  </si>
  <si>
    <t>REGISTRO DE DOMINIO EM REDE MUNDIAL DE COMPUTADORES</t>
  </si>
  <si>
    <t>22.873.140/0001-07</t>
  </si>
  <si>
    <t>DGTECH INFORMATICA LTDA</t>
  </si>
  <si>
    <t>SERVIÇO DE ASSISTENCIA TECNICA</t>
  </si>
  <si>
    <t>59.916.395/0001-10</t>
  </si>
  <si>
    <t>28.196.889/0001-43</t>
  </si>
  <si>
    <t xml:space="preserve">BRASILSEG </t>
  </si>
  <si>
    <t>SEGURO DE VIDA EM GRUPO</t>
  </si>
  <si>
    <t xml:space="preserve">	MEMO Nº 010/2026-SPPAG/PRODAM</t>
  </si>
  <si>
    <t xml:space="preserve"> 25.012.398/0001-07</t>
  </si>
  <si>
    <t>MATERIAL DE PINTURA</t>
  </si>
  <si>
    <t>OPENAI *CHATGPT SUBSCR OPENAI.COM</t>
  </si>
  <si>
    <t>07.519.133/0001-18</t>
  </si>
  <si>
    <t>AMAZON INFORMATICA LTDA</t>
  </si>
  <si>
    <t>ACESSORIOS DE T.I</t>
  </si>
  <si>
    <t>INDUSTRIA E COMERCIO DE METAIS LIFE LTDA</t>
  </si>
  <si>
    <t>13.021.784/0001-86</t>
  </si>
  <si>
    <t>RD GESTÃO E SISTEMA S.A</t>
  </si>
  <si>
    <t>LICENCIAMENTO DE PROGRAMA DE INFORMÁTICA</t>
  </si>
  <si>
    <t>MEMO Nº 002/2024-DPMKT/PRODAM</t>
  </si>
  <si>
    <t>ALVES LIRA LTDA</t>
  </si>
  <si>
    <t>AQUISIÇÃO DE BANDEIRA DO BRASIL</t>
  </si>
  <si>
    <t>Adobe Creative Cloud</t>
  </si>
  <si>
    <t>SERVIÇO DE LICENCIAMENTO DE SOFTWARE</t>
  </si>
  <si>
    <t>MEMO Nº 061/2025-SPREP/PRODAM</t>
  </si>
  <si>
    <t>01.05.016503.002045/2026-30</t>
  </si>
  <si>
    <t>AQUISIÇÃO DE LAMPADAS</t>
  </si>
  <si>
    <t>Maio - 2026</t>
  </si>
  <si>
    <t>INSTITUTO DE TECNOLOGIA E INOVACAO - EVEREST</t>
  </si>
  <si>
    <t>SOLUCAO INTEGRADA PARA UNIFICACAO DE PLATAFORMA.DE COMUNICACAO</t>
  </si>
  <si>
    <t>01.05.016503.001664/2026-07</t>
  </si>
  <si>
    <t xml:space="preserve">01.05.016503.001799/2026-72
</t>
  </si>
  <si>
    <t>01.05.016503.003185/2025-44</t>
  </si>
  <si>
    <t xml:space="preserve">01.05.016503.001992/2026-03
</t>
  </si>
  <si>
    <t>SAFENET INFORMATICA LTDA</t>
  </si>
  <si>
    <t>SOLUÇÃO DE ADEQUAÇÃO AOS MODELOS DE INTEGRAÇÃO ON-LINE</t>
  </si>
  <si>
    <t>01.05.016503.001246/2026-10</t>
  </si>
  <si>
    <t>09.719.875/0004-65</t>
  </si>
  <si>
    <t>OI SOLUCOES S/A</t>
  </si>
  <si>
    <t>SERVIÇOS GERENCIADOS DE SEGURANÇA DA INFORMAÇÃO COM ALOCAÇÃO DE EQUIPAMENTO FIREWALL</t>
  </si>
  <si>
    <t>03.559.579/0001-15</t>
  </si>
  <si>
    <t>COMPUSERVICE INFORMATICA</t>
  </si>
  <si>
    <t>AQUISIÇÃO DE COMPUTADORES</t>
  </si>
  <si>
    <t>MEMO Nº 021/2026-GEAOP/PRODAM</t>
  </si>
  <si>
    <t xml:space="preserve">01.05.016503.001629/2026-98
</t>
  </si>
  <si>
    <t>01.05.016503.001991/2026-69</t>
  </si>
  <si>
    <t>21.331.404/0001-38</t>
  </si>
  <si>
    <t>ORLEANS VIAGENS E TURISMO LTDA</t>
  </si>
  <si>
    <t>PASSAGENS AEREAS</t>
  </si>
  <si>
    <t>01.05.016503.001636/2026-90</t>
  </si>
  <si>
    <t>04.615.399/0001-76</t>
  </si>
  <si>
    <t>TELECOMUNICACOES E ELETRONICA MELO LTDA</t>
  </si>
  <si>
    <t>MATERIAL ELETROELETRÔNICO</t>
  </si>
  <si>
    <t>01.05.016503.001883/2026-96</t>
  </si>
  <si>
    <t xml:space="preserve">01.05.016503.001870/2026-17
</t>
  </si>
  <si>
    <t>01.05.016503.001932/2026-90</t>
  </si>
  <si>
    <t xml:space="preserve"> 01.05.016503.002033/2026-05
</t>
  </si>
  <si>
    <t xml:space="preserve"> 01.05.016503.001786/2026-01</t>
  </si>
  <si>
    <t>01.05.016503.001666/2026-04</t>
  </si>
  <si>
    <t>01.05.016503.001676/2026-31</t>
  </si>
  <si>
    <t>01.05.016503.001859/2026-57</t>
  </si>
  <si>
    <t xml:space="preserve"> 01.05.016503.001869/2026-92</t>
  </si>
  <si>
    <t xml:space="preserve"> 01.05.016503.001962/2026-05</t>
  </si>
  <si>
    <t xml:space="preserve"> 01.05.016503.002035/2026-02</t>
  </si>
  <si>
    <t>02.337.524/0001-06</t>
  </si>
  <si>
    <t>INFO STORE COMPUTADORES DA AMAZONIA LTDA</t>
  </si>
  <si>
    <t>MEMO Nº 020/2026-DSUSA/PRODAM</t>
  </si>
  <si>
    <t xml:space="preserve">01.05.016503.001862/2026-70
</t>
  </si>
  <si>
    <t xml:space="preserve">01.05.016503.001986/2026-56
</t>
  </si>
  <si>
    <t xml:space="preserve">01.05.016503.002081/2026-01
</t>
  </si>
  <si>
    <t>ZOOP TECNOLOGIA &amp; INSTITUICAO DE PAGAMENTO S.A</t>
  </si>
  <si>
    <t>MEMO Nº 040/2026-SPQUA/PRODAM</t>
  </si>
  <si>
    <t xml:space="preserve">01.05.016503.001621/2026-21 </t>
  </si>
  <si>
    <t xml:space="preserve">01.05.016503.001703/2026-76
</t>
  </si>
  <si>
    <t>01.05.016503.001365/2026-72</t>
  </si>
  <si>
    <t>SERGIO NAZARENO MARQUES JUNIOR</t>
  </si>
  <si>
    <t xml:space="preserve">SERVIÇO DE LIMPEZA </t>
  </si>
  <si>
    <t>01.05.016503.001987/2026-09</t>
  </si>
  <si>
    <t>01.05.016503.001703/2026-76</t>
  </si>
  <si>
    <t xml:space="preserve">01.05.016503.001620/2026-87
</t>
  </si>
  <si>
    <t xml:space="preserve">01.05.016503.001784/2026-04
</t>
  </si>
  <si>
    <t xml:space="preserve">01.05.016503.001781/2026-70
</t>
  </si>
  <si>
    <t xml:space="preserve">MEMO Nº 024/2026-DSUSA/PRODAM
</t>
  </si>
  <si>
    <t>40.586.698/0001-93</t>
  </si>
  <si>
    <t>PEIXOTO NETO SOCIEDADE INDIV. DE ADVOCACIA (CA)</t>
  </si>
  <si>
    <t>SERVIÇOS ADVOCATÍCIOS</t>
  </si>
  <si>
    <t>01.05.016503.001410/2026-99</t>
  </si>
  <si>
    <t xml:space="preserve">01.05.016503.001882/2026-41
</t>
  </si>
  <si>
    <t xml:space="preserve">01.05.016503.001637/2026-34
</t>
  </si>
  <si>
    <t xml:space="preserve">01.05.016503.002067/2026-08
</t>
  </si>
  <si>
    <t xml:space="preserve">01.05.016503.002064/2026-66
</t>
  </si>
  <si>
    <t xml:space="preserve">01.05.016503.001612/2026-30
</t>
  </si>
  <si>
    <t xml:space="preserve">01.05.016503.001430/2026-60
</t>
  </si>
  <si>
    <t>03.619.422/0001-38</t>
  </si>
  <si>
    <t>MULTIMARKETING SERVICOS LTDA</t>
  </si>
  <si>
    <t>CURSO DE COMPACITAÇÃO</t>
  </si>
  <si>
    <t>MEMO Nº 017/2026-GERHU/PRODAM</t>
  </si>
  <si>
    <t>01.05.016503.001975/2026-76 </t>
  </si>
  <si>
    <t>21.842.309/0001-07</t>
  </si>
  <si>
    <t>INNYX TECNOLOGIA LTDA</t>
  </si>
  <si>
    <t xml:space="preserve">SOLUÇÃO INTEGRADA DE SISTEMA EDUCACIONAL </t>
  </si>
  <si>
    <t>01.05.016503.001312/2026-51</t>
  </si>
  <si>
    <t>01.05.016503.001313/2026-04</t>
  </si>
  <si>
    <t>MEMO Nº 063/2026-SPSES/PRODAM</t>
  </si>
  <si>
    <t>75.315.333/0281-19</t>
  </si>
  <si>
    <t>ATACADÃO S.A</t>
  </si>
  <si>
    <t>MEMO Nº 064/2026-SPSES/PRODAM</t>
  </si>
  <si>
    <t>MATERIAL PARA MANUTENÇÃO PREDIAL</t>
  </si>
  <si>
    <t>01.05.016503.001858/2026-02</t>
  </si>
  <si>
    <t>EASYTECH CD2 EXTREMA MG</t>
  </si>
  <si>
    <t>05.462.543/0005-78</t>
  </si>
  <si>
    <t>AWESOME API</t>
  </si>
  <si>
    <t>LICENÇA DE SOFTWARE</t>
  </si>
  <si>
    <t>MEMO Nº 007/2025-DARQQ/PRODAM</t>
  </si>
  <si>
    <t>23.412.247/0001-10</t>
  </si>
  <si>
    <t>Amazon AWS Serviços Brasil Ltda.</t>
  </si>
  <si>
    <t>01.05.016503.002165/2026-37</t>
  </si>
  <si>
    <t>04.948.865/0001-35</t>
  </si>
  <si>
    <t>ALDENOR PEREIRA DE ASSIS</t>
  </si>
  <si>
    <t>01.05.016503.002090/2026-94</t>
  </si>
  <si>
    <t>01.05.016503.002196/2026-98</t>
  </si>
  <si>
    <t>01.05.016503.002198/2026-87</t>
  </si>
  <si>
    <t>01.05.016503.001930/2026-00</t>
  </si>
  <si>
    <t>59.334.368/0001-39</t>
  </si>
  <si>
    <t>AMANDA SOARES DOS SANTOS SAUNIER</t>
  </si>
  <si>
    <t>ACESSORIOS PARA DISPOSITIVO CELULAR</t>
  </si>
  <si>
    <t>MEMO Nº 006/2026-DTINC/PRODAM</t>
  </si>
  <si>
    <t>07.368.506/0003-69</t>
  </si>
  <si>
    <t>ESTER DA S VIEIRA LTDA</t>
  </si>
  <si>
    <t>MATERIAL DE LIMPEZA</t>
  </si>
  <si>
    <t>MEMO Nº 044/2026-SPAOP/PRODAM</t>
  </si>
  <si>
    <t>63.721.278/0001-78</t>
  </si>
  <si>
    <t>BENY MAERIAIS DE CONSTRUÇÃO LTDA</t>
  </si>
  <si>
    <t>01.05.016503.001959/2026-83</t>
  </si>
  <si>
    <t>MEMO Nº 067/2026-DVEND/PRODAM</t>
  </si>
  <si>
    <t>O G L INFORMATICA</t>
  </si>
  <si>
    <t>01.05.016503.002163/2026-48</t>
  </si>
  <si>
    <t>04.563.722/0001-05</t>
  </si>
  <si>
    <t>HYSSA ABRAHIM CIA LTDA</t>
  </si>
  <si>
    <t>MEMO Nº 023/2026-GEAOP/PRODAM</t>
  </si>
  <si>
    <t>01.068.593/0001-47</t>
  </si>
  <si>
    <t>MEMO Nº 022/2026-GEAOP/PRODAM</t>
  </si>
  <si>
    <t>01.05.016503.002071/2026-68</t>
  </si>
  <si>
    <t>35.738.605/0001-69</t>
  </si>
  <si>
    <t>SELLCELL COMERCIO DE FERRAGENS E MAT. DE CONSTRUÇÃO</t>
  </si>
  <si>
    <t>AQUISIÇÃO DE FECHADURA E CHAVE YALE</t>
  </si>
  <si>
    <t>01.05.016503.001775/2026-13</t>
  </si>
  <si>
    <t>01.05.016503.002076/2026-90 </t>
  </si>
  <si>
    <t xml:space="preserve"> 01.05.016503.002049/2026-18</t>
  </si>
  <si>
    <t>01.05.016503.002174/2026-28</t>
  </si>
  <si>
    <t>01.05.016503.002000/2026-65</t>
  </si>
  <si>
    <t>01.05.016503.001767/2026-77</t>
  </si>
  <si>
    <t>01.05.016503.000877/2026-11</t>
  </si>
  <si>
    <t>01.05.016503.002044/2026-95</t>
  </si>
  <si>
    <t>01.05.016503.002158/2026-35</t>
  </si>
  <si>
    <t>01.05.016503.002157/2026-90</t>
  </si>
  <si>
    <t>01.05.016503.002160/2026-04</t>
  </si>
  <si>
    <t>01.05.016503.002255/2026-28</t>
  </si>
  <si>
    <t>01.05.016503.002263/2026-74</t>
  </si>
  <si>
    <t>MEMO Nº 046/2026-SPAOP/PRODAM</t>
  </si>
  <si>
    <t>01.05.016503.002170/2026-40</t>
  </si>
  <si>
    <t xml:space="preserve"> 01.05.016503.001193/2026-37</t>
  </si>
  <si>
    <t>01.05.016503.001971/2026-98</t>
  </si>
  <si>
    <t>01.05.016503.001970/2026-43</t>
  </si>
  <si>
    <t>01.05.016503.002026/2026-03</t>
  </si>
  <si>
    <t xml:space="preserve"> 01.05.016503.001983/2026-12</t>
  </si>
  <si>
    <t>01.05.016503.001853/2026-80</t>
  </si>
  <si>
    <t>01.05.016503.001855/2026-79</t>
  </si>
  <si>
    <t>01.05.016503.001542/2026-10</t>
  </si>
  <si>
    <t>01.05.016503.002264/2026-19</t>
  </si>
  <si>
    <t>01.05.016503.001725/2026-36</t>
  </si>
  <si>
    <t>01.05.016503.001726/2026-80</t>
  </si>
  <si>
    <t>TAXA POR SERVICO EM DOCUMENTO
ELETRONICO- EXTEMPORANEO</t>
  </si>
  <si>
    <t>01.05.016503.002317/2026-00</t>
  </si>
  <si>
    <t xml:space="preserve"> 01.05.016503.001990/2026-14</t>
  </si>
  <si>
    <t>01.05.016503.001798/2026-28</t>
  </si>
  <si>
    <t>01.05.016503.002260/2026-30 </t>
  </si>
  <si>
    <t>01.05.016503.002115/2026-50</t>
  </si>
  <si>
    <t>01.05.016503.002020/2026-36</t>
  </si>
  <si>
    <t>28.247.762/0001-06</t>
  </si>
  <si>
    <t>WVK MIDIAS LTDA</t>
  </si>
  <si>
    <t>PRODUÇÃO DE QUADRO COM MOLDURA</t>
  </si>
  <si>
    <t>MEMO Nº 024/2026-SPREP/PRODAM</t>
  </si>
  <si>
    <t>MEMO Nº 090/2026-SPFOP/PRODAM</t>
  </si>
  <si>
    <t>01.05.016503.002130/2026-06</t>
  </si>
  <si>
    <t>01.05.016503.002286/2026-89</t>
  </si>
  <si>
    <t>MEMO Nº 072/2026-SPSES/PRODAM</t>
  </si>
  <si>
    <t>MEMO 015/2026-SPDES/PRODAM</t>
  </si>
  <si>
    <t>01.05.016503.002110/2026-27</t>
  </si>
  <si>
    <t>01.05.016503.002443/2026-56</t>
  </si>
  <si>
    <t>01.05.016503.002091/2026-39</t>
  </si>
  <si>
    <t>MEMO Nº 047/2026-SPAOP/PRODAM</t>
  </si>
  <si>
    <t xml:space="preserve">MEMO Nº035/2026-DEPTS/PRODAM
</t>
  </si>
  <si>
    <t>01.05.016503.002309/2026-55</t>
  </si>
  <si>
    <t>04.415.154/0002-83</t>
  </si>
  <si>
    <t>CASA DO ELETRICISTA</t>
  </si>
  <si>
    <t>01.05.016503.001973/2026-87</t>
  </si>
  <si>
    <t>22.073.623/0003-99</t>
  </si>
  <si>
    <t>KAZANTO COMERCIO DE ARTIGOS PARA HABITAÇÃO</t>
  </si>
  <si>
    <t>MEMO Nº 042/2026-SPAOP/PRODAM</t>
  </si>
  <si>
    <t>17.830.413/0001-04</t>
  </si>
  <si>
    <t>A N DE O QUEIROZ REF EIRELE</t>
  </si>
  <si>
    <t>PENTES PARA ALETA DE ALUMÍNIO</t>
  </si>
  <si>
    <t>01.05.016503.002205/2026-40</t>
  </si>
  <si>
    <t>03.470.533/0003-97</t>
  </si>
  <si>
    <t>ADÃO E EVA COM DE PROD ALIMENTICIOS LTDA</t>
  </si>
  <si>
    <t>RODINHAS PARA MESA</t>
  </si>
  <si>
    <t>MEMO Nº 045/2026-SPAOP/PRODAM</t>
  </si>
  <si>
    <t>05.828.884/0001-90</t>
  </si>
  <si>
    <t>MEMO Nº 043/2026-SPAOP/PRODAM</t>
  </si>
  <si>
    <t>17.127.759/0002-13</t>
  </si>
  <si>
    <t>AMAZON COMERCIO DE FERRAGENS E SERVIÇOS DEINSTALAÇÕES LTDA</t>
  </si>
  <si>
    <t xml:space="preserve">AQUISIÇÃO DE LUBRIFICANTE </t>
  </si>
  <si>
    <t>01.05.016503.002062/2026-77</t>
  </si>
  <si>
    <t>16.789.176/0001-04</t>
  </si>
  <si>
    <t>B2A COMERCIO DE MATS DE TELECOMUNICAÇÕES</t>
  </si>
  <si>
    <t>MEMO Nº 025/2026-GEAOP/PRODAM</t>
  </si>
  <si>
    <t>01.05.016503.002167/2026--26</t>
  </si>
  <si>
    <t>01.05.016503.002161/2026-59</t>
  </si>
  <si>
    <t>MEMO Nº 026/2026-DSUSA/PRODAM</t>
  </si>
  <si>
    <t>46.365.206/0001-16</t>
  </si>
  <si>
    <t>DILMAQ FERRAMENTAS LTDA</t>
  </si>
  <si>
    <t>KIT BROCA PARA FURADEIRA</t>
  </si>
  <si>
    <t>01.05.016503.002208/2026-84</t>
  </si>
  <si>
    <t>00.803.629/0001-70</t>
  </si>
  <si>
    <t>DISTREL DISTRIBUIDORA ELETRICA LTDA</t>
  </si>
  <si>
    <t>01.05.016503.001844/2026-99</t>
  </si>
  <si>
    <t>10.622.178/0001-28</t>
  </si>
  <si>
    <t>DUPLOR COMERCIO DE FERRAMENTAS</t>
  </si>
  <si>
    <t>ADAPTADOR PARA FURADEIRA</t>
  </si>
  <si>
    <t>01.05.016503.002111/2026-71</t>
  </si>
  <si>
    <t>17.669.475/0001-78</t>
  </si>
  <si>
    <t>F T DA SILVA</t>
  </si>
  <si>
    <t>FERRAMENTAS</t>
  </si>
  <si>
    <t>AQUISIÇÃO DE LANTERNA</t>
  </si>
  <si>
    <t>01.05.016503.001774/2026-79</t>
  </si>
  <si>
    <t>MATERIAL HIDRAULICO</t>
  </si>
  <si>
    <t>01.05.016503.002199/2026-21</t>
  </si>
  <si>
    <t>60.673.831/0001-56</t>
  </si>
  <si>
    <t>HELITON COELHO REIS</t>
  </si>
  <si>
    <t>CONFECÇÃO DE CARIMBO</t>
  </si>
  <si>
    <t>MEMO Nº 066/2026-DVEND/PRODAM</t>
  </si>
  <si>
    <t>10.823.109/0001-82</t>
  </si>
  <si>
    <t>I H M MARQUES</t>
  </si>
  <si>
    <t>CONFECÇÃO DE CRACHÁ</t>
  </si>
  <si>
    <t>01.05.016503.002333/2026-94</t>
  </si>
  <si>
    <t>04.223.160/0001-50</t>
  </si>
  <si>
    <t>IMPORTADORA LUANJO LTDA</t>
  </si>
  <si>
    <t>ASSENTO PARA VASO SANITÁRIO</t>
  </si>
  <si>
    <t>01.05.016503.002040/2026-07</t>
  </si>
  <si>
    <t>40.687.005/0002-30</t>
  </si>
  <si>
    <t>TORNEIRAS AUTOMATICA PARA LAVATÓRIO</t>
  </si>
  <si>
    <t>01.05.016503.002341/2026-30</t>
  </si>
  <si>
    <t>MEMO Nº 074/2026-DVEND/PRODAM</t>
  </si>
  <si>
    <t>04.050.551/0001-10</t>
  </si>
  <si>
    <t>J A N PEREIRA</t>
  </si>
  <si>
    <t>RODINHAS PARA CADEIRA GIRATÓRIA</t>
  </si>
  <si>
    <t>01.05.016503.002297/2026-69</t>
  </si>
  <si>
    <t>VASOS ORNAMENTAIS</t>
  </si>
  <si>
    <t>08.832.601/0003-34</t>
  </si>
  <si>
    <t>L B BARROS - MONITORIZA DISTRIBUIDORA MANAUS</t>
  </si>
  <si>
    <t>MATERIAL DE INFRAESTRUTURA LÓGICA</t>
  </si>
  <si>
    <t>MEMO Nº 039/2026-SPTEL/PRODAM</t>
  </si>
  <si>
    <t>24298..180/0001-08</t>
  </si>
  <si>
    <t>L C OLIVEIRA COMERCIO DE VARIEDADES LTDA</t>
  </si>
  <si>
    <t>LANÇA CHAMAS COM MANGUEIRA</t>
  </si>
  <si>
    <t xml:space="preserve"> 14.211.743/0001-15</t>
  </si>
  <si>
    <t>LIA FARMA DROGARIA MANAUS</t>
  </si>
  <si>
    <t xml:space="preserve">MATERIAIS DE PRIMEIROS SOCORROS </t>
  </si>
  <si>
    <t>01.05.016503.002190/2026-10</t>
  </si>
  <si>
    <t>15.001.549/0001-78</t>
  </si>
  <si>
    <t>LOJA DO REI COM DE MAT CONST LTDA</t>
  </si>
  <si>
    <t>AQUISIÇÃO DE JANELAS</t>
  </si>
  <si>
    <t>MEMO Nº 015/2026-SPDES/PRODAM</t>
  </si>
  <si>
    <t>01.05.016503.002395/2026-04</t>
  </si>
  <si>
    <t>21.154.351/0001-27</t>
  </si>
  <si>
    <t xml:space="preserve">REAL MAT DE CONSTRUÇÃO </t>
  </si>
  <si>
    <t>21.816.409/0001-50</t>
  </si>
  <si>
    <t>RM COMERCIO DE MAQUINAS E FERRAMENTAS LTDA</t>
  </si>
  <si>
    <t>32.623..248/0001-03</t>
  </si>
  <si>
    <t>ROMARIO DIEGO BATISTA</t>
  </si>
  <si>
    <t>01.05.016503.002088/2026-15</t>
  </si>
  <si>
    <t>65.951.167/0001-83</t>
  </si>
  <si>
    <t>SILVA TEC SUPRIMENTOS E INFORMATICA</t>
  </si>
  <si>
    <t>TONER PARA IMPRESSORA</t>
  </si>
  <si>
    <t>MEMO Nº 024/2026-GEAOP/PRODAM</t>
  </si>
  <si>
    <t>37.509.344/0001-30</t>
  </si>
  <si>
    <t>T.S. GUSMAO ACESSORIOS DE CONSTRUCAO</t>
  </si>
  <si>
    <t>SERVIÇOS DE MANUTENÇÃO DE SISTEMAS ININTERRUPTOS DE ENERGIA</t>
  </si>
  <si>
    <t>KLADANN INFORMATICA</t>
  </si>
  <si>
    <t>MANUTENÇÃO CORRETIVA DE EQUIPAMENTOS IBM</t>
  </si>
  <si>
    <t>01.05.016503.000620/2026-60</t>
  </si>
  <si>
    <t>01.05.016503.001421/2026-79</t>
  </si>
  <si>
    <t>01.05.016503.001628/2026-43</t>
  </si>
  <si>
    <t>01.05.016503.002012/2026-90</t>
  </si>
  <si>
    <t>01.05.016503.001609/2026-17</t>
  </si>
  <si>
    <t>25.014.157/0001-05</t>
  </si>
  <si>
    <t>01.05.016503.001993/2026-58</t>
  </si>
  <si>
    <t>RECEITA FEDERAL DO BRASIL - CSLL</t>
  </si>
  <si>
    <t>RECOLHIMENTO IRRF - FOLHA DE PAGAMENTO (0561)</t>
  </si>
  <si>
    <t xml:space="preserve">RECOLHIMENTO INSS - FOLHA DE PAGAMENTO (1082) </t>
  </si>
  <si>
    <t xml:space="preserve">RECOLHIMENTO CPRB (2985) - PATRONAL </t>
  </si>
  <si>
    <t xml:space="preserve">RECOLHIMENTO CSLL (5987) </t>
  </si>
  <si>
    <t xml:space="preserve">RECOLHIMENTO PCC (5952) </t>
  </si>
  <si>
    <t xml:space="preserve">RECOLHIMENTO IRRF (1708) - TERCEIROS </t>
  </si>
  <si>
    <t xml:space="preserve">RECOLHIMENTO IRRF (3280) - UNIMED </t>
  </si>
  <si>
    <t xml:space="preserve">RECOLHIMENTO INSS TERCEIRO (1162) </t>
  </si>
  <si>
    <t>RECOLHIMENTO PIS/PASEP CUMULATIVO (8109)</t>
  </si>
  <si>
    <t>RECOLHIMENTO COFINS CUMULATIVO (2172)</t>
  </si>
  <si>
    <t>01.05.016503.002345/2026-19</t>
  </si>
  <si>
    <t>CLARO NXT TELECOMUNICACOES S/A</t>
  </si>
  <si>
    <t xml:space="preserve">97.553.801/0001-16
</t>
  </si>
  <si>
    <t>47.186.330/0001-90</t>
  </si>
  <si>
    <t xml:space="preserve">94.491.100/0001-77
</t>
  </si>
  <si>
    <t>20.658.903/0001-71</t>
  </si>
  <si>
    <t>05.492.370/0001-07</t>
  </si>
  <si>
    <t>40.207.070/0001-10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</si>
</sst>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164" formatCode="&quot;R$&quot;\ 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5"/>
      <color rgb="FF000000"/>
      <name val="Verdana"/>
      <family val="2"/>
    </font>
    <font>
      <sz val="10"/>
      <color theme="1" tint="0.24994659260841701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0"/>
      <color theme="1" tint="0.24994659260841701"/>
      <name val="Calibri Light"/>
      <family val="2"/>
      <scheme val="major"/>
    </font>
    <font>
      <b/>
      <sz val="12"/>
      <color theme="1" tint="0.3499862666707357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1" applyNumberForma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8" fontId="6" fillId="3" borderId="0" xfId="1" applyNumberFormat="1" applyFont="1" applyFill="1" applyAlignment="1">
      <alignment horizontal="left" vertical="center"/>
    </xf>
    <xf numFmtId="0" fontId="6" fillId="3" borderId="0" xfId="2" applyFont="1" applyFill="1" applyBorder="1" applyAlignment="1">
      <alignment horizontal="left" vertical="center"/>
    </xf>
    <xf numFmtId="8" fontId="8" fillId="3" borderId="0" xfId="1" applyNumberFormat="1" applyFont="1" applyFill="1" applyAlignment="1">
      <alignment horizontal="left" vertical="center"/>
    </xf>
    <xf numFmtId="0" fontId="1" fillId="0" borderId="0" xfId="0" applyFont="1" applyAlignment="1">
      <alignment horizontal="left"/>
    </xf>
    <xf numFmtId="49" fontId="9" fillId="0" borderId="0" xfId="0" applyNumberFormat="1" applyFont="1" applyAlignment="1">
      <alignment horizontal="left"/>
    </xf>
    <xf numFmtId="164" fontId="9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left" wrapText="1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left"/>
    </xf>
    <xf numFmtId="164" fontId="0" fillId="0" borderId="0" xfId="0" applyNumberFormat="1" applyAlignment="1">
      <alignment horizontal="left"/>
    </xf>
    <xf numFmtId="0" fontId="2" fillId="0" borderId="2" xfId="0" applyFont="1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/>
    <xf numFmtId="164" fontId="2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164" fontId="11" fillId="0" borderId="0" xfId="0" applyNumberFormat="1" applyFont="1" applyAlignment="1">
      <alignment horizontal="left" vertical="center"/>
    </xf>
    <xf numFmtId="0" fontId="12" fillId="0" borderId="0" xfId="0" applyFont="1"/>
    <xf numFmtId="0" fontId="0" fillId="0" borderId="2" xfId="0" applyBorder="1" applyAlignment="1">
      <alignment horizontal="left"/>
    </xf>
    <xf numFmtId="0" fontId="1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 vertical="center"/>
    </xf>
    <xf numFmtId="164" fontId="0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164" fontId="13" fillId="0" borderId="0" xfId="0" applyNumberFormat="1" applyFont="1" applyAlignment="1">
      <alignment horizontal="left" vertical="center"/>
    </xf>
    <xf numFmtId="0" fontId="0" fillId="0" borderId="2" xfId="0" applyFont="1" applyBorder="1" applyAlignment="1">
      <alignment horizontal="left"/>
    </xf>
    <xf numFmtId="164" fontId="0" fillId="0" borderId="0" xfId="0" applyNumberFormat="1" applyFont="1" applyAlignment="1">
      <alignment horizontal="left" wrapText="1"/>
    </xf>
    <xf numFmtId="164" fontId="0" fillId="0" borderId="0" xfId="0" applyNumberFormat="1" applyFont="1" applyAlignment="1">
      <alignment horizontal="left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0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wrapText="1"/>
    </xf>
    <xf numFmtId="164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8" fillId="3" borderId="0" xfId="2" applyFont="1" applyFill="1" applyBorder="1" applyAlignment="1">
      <alignment horizontal="left" vertical="center"/>
    </xf>
    <xf numFmtId="8" fontId="8" fillId="3" borderId="0" xfId="1" applyNumberFormat="1" applyFont="1" applyFill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wrapText="1"/>
    </xf>
    <xf numFmtId="164" fontId="2" fillId="0" borderId="2" xfId="0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</cellXfs>
  <cellStyles count="3">
    <cellStyle name="Normal" xfId="0" builtinId="0"/>
    <cellStyle name="Normal 2" xfId="1"/>
    <cellStyle name="Título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PAG/Interno/ORDIN&#193;RIO/CONTROLE%20DE%20CONTAS%20A%20PAGAR/Contas%20a%20Pagar-2026/06%20-%20JUNHO_GERAL_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001531\Desktop\C&#243;pia%20de%2006%20-%20JUNHO_GERAL_20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the\Downloads\C&#243;pia%20de%2006%20-%20JUNHO_GERAL_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egoria de Despesas"/>
      <sheetName val="Cadastro de Despesa"/>
      <sheetName val="Contas a Pagar"/>
      <sheetName val="Programadas"/>
      <sheetName val="Vencidas"/>
      <sheetName val="Previstas"/>
      <sheetName val="Disponibilidade - Julho"/>
      <sheetName val="Disponibilidade - Agosto"/>
      <sheetName val="PAGTO-03-08 "/>
    </sheetNames>
    <sheetDataSet>
      <sheetData sheetId="0"/>
      <sheetData sheetId="1">
        <row r="2">
          <cell r="A2" t="str">
            <v>A C DUARTE DE CASTRO (AMAZON NOBREAK)</v>
          </cell>
          <cell r="B2" t="str">
            <v>11.036.346/0001-66</v>
          </cell>
          <cell r="C2" t="str">
            <v>-</v>
          </cell>
          <cell r="D2" t="str">
            <v>Aquisição de materiais</v>
          </cell>
          <cell r="E2" t="str">
            <v>NFS-E/BOL</v>
          </cell>
          <cell r="F2" t="str">
            <v>Fornecedores de Produtos/Serviços e serviços sem contrato</v>
          </cell>
          <cell r="G2" t="str">
            <v>Despesas Gerais</v>
          </cell>
          <cell r="H2" t="str">
            <v>P3</v>
          </cell>
          <cell r="I2" t="str">
            <v>Não Vinculado</v>
          </cell>
        </row>
        <row r="3">
          <cell r="A3" t="str">
            <v>A. A. M. MAKAREM LTDA</v>
          </cell>
          <cell r="B3" t="str">
            <v>10.366.699/0001-61</v>
          </cell>
          <cell r="C3" t="str">
            <v>17/2022</v>
          </cell>
          <cell r="D3" t="str">
            <v>Locação de vagas de estacionamento</v>
          </cell>
          <cell r="E3" t="str">
            <v>NFS-E</v>
          </cell>
          <cell r="F3" t="str">
            <v>Serviços Terceirizados</v>
          </cell>
          <cell r="G3" t="str">
            <v>Despesas Gerais</v>
          </cell>
          <cell r="H3" t="str">
            <v>P1</v>
          </cell>
          <cell r="I3" t="str">
            <v>Não Vinculado</v>
          </cell>
        </row>
        <row r="4">
          <cell r="A4" t="str">
            <v xml:space="preserve">ACTUS ASSESSORIA </v>
          </cell>
          <cell r="B4" t="str">
            <v>94.491.100/0001-77</v>
          </cell>
          <cell r="C4" t="str">
            <v>14/21</v>
          </cell>
          <cell r="D4" t="str">
            <v>Consultoria em Segurança do Trabalho</v>
          </cell>
          <cell r="E4" t="str">
            <v>NFS-E</v>
          </cell>
          <cell r="F4" t="str">
            <v>Fornecedores de Serviços</v>
          </cell>
          <cell r="G4" t="str">
            <v>Contratos Administrativos / Gerais</v>
          </cell>
          <cell r="H4" t="str">
            <v>P1</v>
          </cell>
          <cell r="I4" t="str">
            <v>Não Vinculado</v>
          </cell>
        </row>
        <row r="5">
          <cell r="A5" t="str">
            <v>ADAM STEVERSON PRADO SIZA</v>
          </cell>
          <cell r="B5" t="str">
            <v>005.262.892-28</v>
          </cell>
          <cell r="C5" t="str">
            <v>-</v>
          </cell>
          <cell r="D5" t="str">
            <v>Pensão Alimentícia</v>
          </cell>
          <cell r="E5" t="str">
            <v>RECIBO</v>
          </cell>
          <cell r="F5" t="str">
            <v>Pessoal</v>
          </cell>
          <cell r="G5" t="str">
            <v>Pensão Alimentícia</v>
          </cell>
          <cell r="H5" t="str">
            <v>P1</v>
          </cell>
          <cell r="I5" t="str">
            <v>Não Vinculado</v>
          </cell>
        </row>
        <row r="6">
          <cell r="A6" t="str">
            <v>ADILENE SOUZA LEE</v>
          </cell>
          <cell r="B6" t="str">
            <v>038.736.932-59</v>
          </cell>
          <cell r="C6" t="str">
            <v>-</v>
          </cell>
          <cell r="D6" t="str">
            <v>Pensão Alimentícia</v>
          </cell>
          <cell r="E6" t="str">
            <v>RECIBO</v>
          </cell>
          <cell r="F6" t="str">
            <v>Pessoal</v>
          </cell>
          <cell r="G6" t="str">
            <v>Pensão Alimentícia</v>
          </cell>
          <cell r="H6" t="str">
            <v>P1</v>
          </cell>
          <cell r="I6" t="str">
            <v>Não Vinculado</v>
          </cell>
        </row>
        <row r="7">
          <cell r="A7" t="str">
            <v>ADRIANA VIEIRA FERREIRA</v>
          </cell>
          <cell r="B7" t="str">
            <v>016.143.062-73</v>
          </cell>
          <cell r="C7" t="str">
            <v>-</v>
          </cell>
          <cell r="D7" t="str">
            <v>Membro/Conselheiros</v>
          </cell>
          <cell r="E7" t="str">
            <v>RECIBO</v>
          </cell>
          <cell r="F7" t="str">
            <v>Pessoal</v>
          </cell>
          <cell r="G7" t="str">
            <v>Membro/Conselheiros</v>
          </cell>
          <cell r="H7" t="str">
            <v>P1</v>
          </cell>
          <cell r="I7" t="str">
            <v>Não Vinculado</v>
          </cell>
        </row>
        <row r="8">
          <cell r="A8" t="str">
            <v>AGENCIA NAC. DE TELECOM. - ANATEL - FUNTEL/FUST</v>
          </cell>
          <cell r="B8" t="str">
            <v>02.030.715/0001-12</v>
          </cell>
          <cell r="C8" t="str">
            <v>-</v>
          </cell>
          <cell r="D8" t="str">
            <v>FUST e FUNTEL</v>
          </cell>
          <cell r="E8" t="str">
            <v>DJE/PIX</v>
          </cell>
          <cell r="F8" t="str">
            <v>Tributos</v>
          </cell>
          <cell r="G8" t="str">
            <v>Tributos</v>
          </cell>
          <cell r="H8" t="str">
            <v>P1</v>
          </cell>
          <cell r="I8" t="str">
            <v>Não Vinculado</v>
          </cell>
        </row>
        <row r="9">
          <cell r="A9" t="str">
            <v>ALARMESISTEM LTDA</v>
          </cell>
          <cell r="B9" t="str">
            <v>09.471.538/0001-59</v>
          </cell>
          <cell r="C9" t="str">
            <v>-</v>
          </cell>
          <cell r="D9" t="str">
            <v>Serviço técnico especializado - Central de Sistema de Combate a incêndio</v>
          </cell>
          <cell r="E9" t="str">
            <v>NFS-E</v>
          </cell>
          <cell r="F9" t="str">
            <v>Fornecedores de Produtos/Serviços e serviços sem contrato</v>
          </cell>
          <cell r="G9" t="str">
            <v>Despesas Gerais</v>
          </cell>
          <cell r="H9" t="str">
            <v>P3</v>
          </cell>
          <cell r="I9" t="str">
            <v>Não Vinculado</v>
          </cell>
        </row>
        <row r="10">
          <cell r="A10" t="str">
            <v>AMAZON SECURITY LTDA</v>
          </cell>
          <cell r="B10" t="str">
            <v>47.186.330/0001-90</v>
          </cell>
          <cell r="C10" t="str">
            <v>12/2023</v>
          </cell>
          <cell r="D10" t="str">
            <v>Serviço de Vigilância Armada</v>
          </cell>
          <cell r="E10" t="str">
            <v>NFS-E</v>
          </cell>
          <cell r="F10" t="str">
            <v>Serviços Terceirizados</v>
          </cell>
          <cell r="G10" t="str">
            <v>Despesas Gerais</v>
          </cell>
          <cell r="H10" t="str">
            <v>P1</v>
          </cell>
          <cell r="I10" t="str">
            <v>Não Vinculado</v>
          </cell>
        </row>
        <row r="11">
          <cell r="A11" t="str">
            <v>AMAZONAS COPIADORAS</v>
          </cell>
          <cell r="B11" t="str">
            <v>01.657.387/0001-21</v>
          </cell>
          <cell r="C11" t="str">
            <v>5/2021</v>
          </cell>
          <cell r="D11" t="str">
            <v>Locação de máquina impressora, copiadora e digitalizadora</v>
          </cell>
          <cell r="E11" t="str">
            <v>FATURA</v>
          </cell>
          <cell r="F11" t="str">
            <v>Fornecedores de serviços</v>
          </cell>
          <cell r="G11" t="str">
            <v>Contratos Administrativos / Gerais</v>
          </cell>
          <cell r="H11" t="str">
            <v>P1</v>
          </cell>
          <cell r="I11" t="str">
            <v>Não Vinculado</v>
          </cell>
        </row>
        <row r="12">
          <cell r="A12" t="str">
            <v>AMBAR ENERGIA - AM</v>
          </cell>
          <cell r="B12" t="str">
            <v>02.341.467/0001-20</v>
          </cell>
          <cell r="C12" t="str">
            <v>-</v>
          </cell>
          <cell r="D12" t="str">
            <v>Consumo de Energia Elétrica</v>
          </cell>
          <cell r="E12" t="str">
            <v>FAT/BOL</v>
          </cell>
          <cell r="F12" t="str">
            <v>Contas de Consumo</v>
          </cell>
          <cell r="G12" t="str">
            <v>Contas de Consumo</v>
          </cell>
          <cell r="H12" t="str">
            <v>P1</v>
          </cell>
          <cell r="I12" t="str">
            <v>Não Vinculado</v>
          </cell>
        </row>
        <row r="13">
          <cell r="A13" t="str">
            <v>ANDREA DA SILVA E SILVA</v>
          </cell>
          <cell r="B13" t="str">
            <v>778.274.652-34</v>
          </cell>
          <cell r="C13" t="str">
            <v>-</v>
          </cell>
          <cell r="D13" t="str">
            <v>Pensão Alimentícia</v>
          </cell>
          <cell r="E13" t="str">
            <v>RECIBO</v>
          </cell>
          <cell r="F13" t="str">
            <v>Pessoal</v>
          </cell>
          <cell r="G13" t="str">
            <v>Pensão Alimentícia</v>
          </cell>
          <cell r="H13" t="str">
            <v>P1</v>
          </cell>
          <cell r="I13" t="str">
            <v>Não Vinculado</v>
          </cell>
        </row>
        <row r="14">
          <cell r="A14" t="str">
            <v>ARIANE TEIXEIRA COSTA</v>
          </cell>
          <cell r="B14" t="str">
            <v>004.171.432-65</v>
          </cell>
          <cell r="C14" t="str">
            <v>-</v>
          </cell>
          <cell r="D14" t="str">
            <v>Membro/Conselheiros</v>
          </cell>
          <cell r="E14" t="str">
            <v>RECIBO</v>
          </cell>
          <cell r="F14" t="str">
            <v>Pessoal</v>
          </cell>
          <cell r="G14" t="str">
            <v>Membro/Conselheiros</v>
          </cell>
          <cell r="H14" t="str">
            <v>P1</v>
          </cell>
          <cell r="I14" t="str">
            <v>Não Vinculado</v>
          </cell>
        </row>
        <row r="15">
          <cell r="A15" t="str">
            <v>ASSOCIACAO COMERCIAL DO AMAZONAS - ACA</v>
          </cell>
          <cell r="B15" t="str">
            <v>40.207.070/0001-10</v>
          </cell>
          <cell r="C15" t="str">
            <v>-</v>
          </cell>
          <cell r="D15" t="str">
            <v>Mensalidade Associativa</v>
          </cell>
          <cell r="E15" t="str">
            <v>BOLETO</v>
          </cell>
          <cell r="F15" t="str">
            <v>Tarifas e Taxas Administrativas</v>
          </cell>
          <cell r="G15" t="str">
            <v>Despesas Administrativas</v>
          </cell>
          <cell r="H15" t="str">
            <v>P1</v>
          </cell>
          <cell r="I15" t="str">
            <v>Não Vinculado</v>
          </cell>
        </row>
        <row r="16">
          <cell r="A16" t="str">
            <v>ASSOCIACAO ESPORTIVA PRODASA</v>
          </cell>
          <cell r="B16" t="str">
            <v>04.027.074/0001-72</v>
          </cell>
          <cell r="C16" t="str">
            <v>-</v>
          </cell>
          <cell r="D16" t="str">
            <v>Repasse da Folha - Prodasa</v>
          </cell>
          <cell r="E16" t="str">
            <v>RECIBO</v>
          </cell>
          <cell r="F16" t="str">
            <v>Pessoal</v>
          </cell>
          <cell r="G16" t="str">
            <v>Repasses da Folha</v>
          </cell>
          <cell r="H16" t="str">
            <v>P1</v>
          </cell>
          <cell r="I16" t="str">
            <v>Não Vinculado</v>
          </cell>
        </row>
        <row r="17">
          <cell r="A17" t="str">
            <v>AYAM CASTILHO SANTANA</v>
          </cell>
          <cell r="B17" t="str">
            <v>12.993.874/0001-76</v>
          </cell>
          <cell r="C17" t="str">
            <v>-</v>
          </cell>
          <cell r="D17" t="str">
            <v>Serviço técnico - Aferição e medição de instrumentos de calbibração</v>
          </cell>
          <cell r="E17" t="str">
            <v>NFS-E</v>
          </cell>
          <cell r="F17" t="str">
            <v>Serviços Terceirizados</v>
          </cell>
          <cell r="G17" t="str">
            <v>Despesas Gerais</v>
          </cell>
          <cell r="H17" t="str">
            <v>P1</v>
          </cell>
          <cell r="I17" t="str">
            <v>Não Vinculado</v>
          </cell>
        </row>
        <row r="18">
          <cell r="A18" t="str">
            <v>BANCO BRADESCO</v>
          </cell>
          <cell r="B18" t="str">
            <v>60.746.948/0001-12</v>
          </cell>
          <cell r="C18" t="str">
            <v>-</v>
          </cell>
          <cell r="D18" t="str">
            <v>Repasse da Folha - Consignados</v>
          </cell>
          <cell r="E18" t="str">
            <v>RECIBO</v>
          </cell>
          <cell r="F18" t="str">
            <v>Pessoal</v>
          </cell>
          <cell r="G18" t="str">
            <v>Repasses da Folha</v>
          </cell>
          <cell r="H18" t="str">
            <v>P1</v>
          </cell>
          <cell r="I18" t="str">
            <v>Não Vinculado</v>
          </cell>
        </row>
        <row r="19">
          <cell r="A19" t="str">
            <v xml:space="preserve">BRASILSEG </v>
          </cell>
          <cell r="B19" t="str">
            <v>28.196.889/0001-43</v>
          </cell>
          <cell r="C19" t="str">
            <v>04/2023</v>
          </cell>
          <cell r="D19" t="str">
            <v>Seguro de Vida</v>
          </cell>
          <cell r="E19" t="str">
            <v>FAT/BOL</v>
          </cell>
          <cell r="F19" t="str">
            <v>Pessoal</v>
          </cell>
          <cell r="G19" t="str">
            <v>Benefícios</v>
          </cell>
          <cell r="H19" t="str">
            <v>P1</v>
          </cell>
          <cell r="I19" t="str">
            <v>Não Vinculado</v>
          </cell>
        </row>
        <row r="20">
          <cell r="A20" t="str">
            <v>CAIXA ECONOMICA FEDERAL</v>
          </cell>
          <cell r="B20" t="str">
            <v>00.360.305/0001-04</v>
          </cell>
          <cell r="C20" t="str">
            <v>-</v>
          </cell>
          <cell r="D20" t="str">
            <v>Repasse da Folha - CAIXA</v>
          </cell>
          <cell r="E20" t="str">
            <v>RECIBO</v>
          </cell>
          <cell r="F20" t="str">
            <v>Pessoal</v>
          </cell>
          <cell r="G20" t="str">
            <v>Repasses da Folha</v>
          </cell>
          <cell r="H20" t="str">
            <v>P1</v>
          </cell>
          <cell r="I20" t="str">
            <v>Não Vinculado</v>
          </cell>
        </row>
        <row r="21">
          <cell r="A21" t="str">
            <v>CAPEMISA</v>
          </cell>
          <cell r="B21" t="str">
            <v>08.602.745.0001-32</v>
          </cell>
          <cell r="C21" t="str">
            <v>-</v>
          </cell>
          <cell r="D21" t="str">
            <v>Repasse da Folha - Consignados</v>
          </cell>
          <cell r="E21" t="str">
            <v>RECIBO</v>
          </cell>
          <cell r="F21" t="str">
            <v>Pessoal</v>
          </cell>
          <cell r="G21" t="str">
            <v>Repasses da Folha</v>
          </cell>
          <cell r="H21" t="str">
            <v>P1</v>
          </cell>
          <cell r="I21" t="str">
            <v>Não Vinculado</v>
          </cell>
        </row>
        <row r="22">
          <cell r="A22" t="str">
            <v>CARE PLUS ODONTOLOGIA ASSISTENCIAL LTDA - INPAO</v>
          </cell>
          <cell r="B22" t="str">
            <v>00.856.424/0001-52</v>
          </cell>
          <cell r="C22" t="str">
            <v>17/2023</v>
          </cell>
          <cell r="D22" t="str">
            <v>Assistência Odontológica</v>
          </cell>
          <cell r="E22" t="str">
            <v>NFS-E/BOL</v>
          </cell>
          <cell r="F22" t="str">
            <v>Pessoal</v>
          </cell>
          <cell r="G22" t="str">
            <v>Benefícios</v>
          </cell>
          <cell r="H22" t="str">
            <v>P1</v>
          </cell>
          <cell r="I22" t="str">
            <v>Não Vinculado</v>
          </cell>
        </row>
        <row r="23">
          <cell r="A23" t="str">
            <v>CENTRAL NACIONAL UNIMED</v>
          </cell>
          <cell r="B23" t="str">
            <v>97.553.801/0001-16</v>
          </cell>
          <cell r="C23" t="str">
            <v>16/2022</v>
          </cell>
          <cell r="D23" t="str">
            <v>Plano de Assistência à Saúde</v>
          </cell>
          <cell r="E23" t="str">
            <v>NFS-E/BOL</v>
          </cell>
          <cell r="F23" t="str">
            <v>Pessoal</v>
          </cell>
          <cell r="G23" t="str">
            <v>Benefícios</v>
          </cell>
          <cell r="H23" t="str">
            <v>P1</v>
          </cell>
          <cell r="I23" t="str">
            <v>Não Vinculado</v>
          </cell>
        </row>
        <row r="24">
          <cell r="A24" t="str">
            <v>CLARO S/A (EMBRATEL)</v>
          </cell>
          <cell r="B24" t="str">
            <v>40.432.544/0001-47</v>
          </cell>
          <cell r="C24" t="str">
            <v>01/2022</v>
          </cell>
          <cell r="D24" t="str">
            <v>Fornecimento de links para acesso dedicado à INTERNET</v>
          </cell>
          <cell r="E24" t="str">
            <v>FATURA</v>
          </cell>
          <cell r="F24" t="str">
            <v>Fornecedores de Serviços</v>
          </cell>
          <cell r="G24" t="str">
            <v>Contratos Administrativos / Gerais</v>
          </cell>
          <cell r="H24" t="str">
            <v>P1</v>
          </cell>
          <cell r="I24" t="str">
            <v>Não Vinculado</v>
          </cell>
        </row>
        <row r="25">
          <cell r="A25" t="str">
            <v>CLARO S/A - TELEFONIA MÓVEL</v>
          </cell>
          <cell r="B25" t="str">
            <v>40.432.544/0001-47</v>
          </cell>
          <cell r="C25" t="str">
            <v>11/2022</v>
          </cell>
          <cell r="D25" t="str">
            <v>Serviços de Telefonia Móvel (SMP) e conectividade a Internet por Dispositivos Móveis</v>
          </cell>
          <cell r="E25" t="str">
            <v>FATURA</v>
          </cell>
          <cell r="F25" t="str">
            <v>Fornecedores de Serviços</v>
          </cell>
          <cell r="G25" t="str">
            <v>Contratos Administrativos / Gerais</v>
          </cell>
          <cell r="H25" t="str">
            <v>P1</v>
          </cell>
          <cell r="I25" t="str">
            <v>Não Vinculado</v>
          </cell>
        </row>
        <row r="26">
          <cell r="A26" t="str">
            <v>CLARO S/A</v>
          </cell>
          <cell r="B26" t="str">
            <v>40.432.544/0001-47</v>
          </cell>
          <cell r="C26" t="str">
            <v>-</v>
          </cell>
          <cell r="D26" t="str">
            <v>Rede única de voz - pass 039 - VLN Vipline</v>
          </cell>
          <cell r="E26" t="str">
            <v>FATURA</v>
          </cell>
          <cell r="F26" t="str">
            <v>Fornecedores de Produtos/Serviços e serviços sem contrato</v>
          </cell>
          <cell r="G26" t="str">
            <v>Despesas Gerais</v>
          </cell>
          <cell r="H26" t="str">
            <v>P3</v>
          </cell>
          <cell r="I26" t="str">
            <v>Não Vinculado</v>
          </cell>
        </row>
        <row r="27">
          <cell r="A27" t="str">
            <v>CLARO S/A - NET</v>
          </cell>
          <cell r="B27" t="str">
            <v>04.407.920/0001-80</v>
          </cell>
          <cell r="C27" t="str">
            <v>-</v>
          </cell>
          <cell r="D27" t="str">
            <v>Claro Banda Larga 1 Giga+Aplicativos</v>
          </cell>
          <cell r="E27" t="str">
            <v>FATURA</v>
          </cell>
          <cell r="F27" t="str">
            <v>Fornecedores de Produtos/Serviços e serviços sem contrato</v>
          </cell>
          <cell r="G27" t="str">
            <v>Despesas Gerais</v>
          </cell>
          <cell r="H27" t="str">
            <v>P3</v>
          </cell>
          <cell r="I27" t="str">
            <v>Não Vinculado</v>
          </cell>
        </row>
        <row r="28">
          <cell r="A28" t="str">
            <v>CLARO NXT TELECOMUNICACOES S/A</v>
          </cell>
          <cell r="B28" t="str">
            <v>66.970.229/0147-02</v>
          </cell>
          <cell r="C28" t="str">
            <v>-</v>
          </cell>
          <cell r="D28" t="str">
            <v>Oferta conjunta Claro Fibra 400 Mega + Aplicativos</v>
          </cell>
          <cell r="E28" t="str">
            <v>FATURA</v>
          </cell>
          <cell r="F28" t="str">
            <v>Fornecedores de Produtos/Serviços e serviços sem contrato</v>
          </cell>
          <cell r="G28" t="str">
            <v>Despesas Gerais</v>
          </cell>
          <cell r="H28" t="str">
            <v>P3</v>
          </cell>
          <cell r="I28" t="str">
            <v>Não Vinculado</v>
          </cell>
        </row>
        <row r="29">
          <cell r="A29" t="str">
            <v>DAVID AMORIM TOLEDO</v>
          </cell>
          <cell r="B29" t="str">
            <v>595.720.782-91</v>
          </cell>
          <cell r="C29" t="str">
            <v>-</v>
          </cell>
          <cell r="D29" t="str">
            <v>Membro/Conselheiros</v>
          </cell>
          <cell r="E29" t="str">
            <v>RECIBO</v>
          </cell>
          <cell r="F29" t="str">
            <v>Pessoal</v>
          </cell>
          <cell r="G29" t="str">
            <v>Membro/Conselheiros</v>
          </cell>
          <cell r="H29" t="str">
            <v>P1</v>
          </cell>
          <cell r="I29" t="str">
            <v>Não Vinculado</v>
          </cell>
        </row>
        <row r="30">
          <cell r="A30" t="str">
            <v>EDILEUZA LOBATO DA CUNHA</v>
          </cell>
          <cell r="B30" t="str">
            <v>174.389.582-53</v>
          </cell>
          <cell r="D30" t="str">
            <v>Membro/Conselheiros</v>
          </cell>
          <cell r="E30" t="str">
            <v>RECIBO</v>
          </cell>
          <cell r="F30" t="str">
            <v>Pessoal</v>
          </cell>
          <cell r="G30" t="str">
            <v>Membro/Conselheiros</v>
          </cell>
          <cell r="H30" t="str">
            <v>P1</v>
          </cell>
          <cell r="I30" t="str">
            <v>Não Vinculado</v>
          </cell>
        </row>
        <row r="31">
          <cell r="A31" t="str">
            <v>E-GRAPHIC DESINGN ELETRONICO LTDA</v>
          </cell>
          <cell r="B31" t="str">
            <v>39.715.470/0001-22</v>
          </cell>
          <cell r="C31" t="str">
            <v>10/2025</v>
          </cell>
          <cell r="D31" t="str">
            <v>Sistema Integrado e informatizado de Segurança Pública</v>
          </cell>
          <cell r="E31" t="str">
            <v>NFS-E</v>
          </cell>
          <cell r="F31" t="str">
            <v>Fornecedores de Serviços</v>
          </cell>
          <cell r="G31" t="str">
            <v>Contratos Críticos / Essenciais</v>
          </cell>
          <cell r="H31" t="str">
            <v>P1</v>
          </cell>
          <cell r="I31" t="str">
            <v>Vinculado</v>
          </cell>
        </row>
        <row r="32">
          <cell r="A32" t="str">
            <v>ELDIO HENRIQUE SILVA BARBOSA</v>
          </cell>
          <cell r="B32" t="str">
            <v>053.625.812-01</v>
          </cell>
          <cell r="C32" t="str">
            <v>-</v>
          </cell>
          <cell r="D32" t="str">
            <v>Pensão Alimentícia</v>
          </cell>
          <cell r="E32" t="str">
            <v>RECIBO</v>
          </cell>
          <cell r="F32" t="str">
            <v>Pessoal</v>
          </cell>
          <cell r="G32" t="str">
            <v>Pensão Alimentícia</v>
          </cell>
          <cell r="H32" t="str">
            <v>P1</v>
          </cell>
          <cell r="I32" t="str">
            <v>Não Vinculado</v>
          </cell>
        </row>
        <row r="33">
          <cell r="A33" t="str">
            <v>EMOPS CONTROLE AMBIENTAL EIRELI - EPP</v>
          </cell>
          <cell r="B33" t="str">
            <v>80.145.390/0001-01</v>
          </cell>
          <cell r="C33" t="str">
            <v>3/2024</v>
          </cell>
          <cell r="D33" t="str">
            <v>Serviço de Controle de Pragas</v>
          </cell>
          <cell r="E33" t="str">
            <v>NFS-E/BOL</v>
          </cell>
          <cell r="F33" t="str">
            <v>Fornecedores de Serviços</v>
          </cell>
          <cell r="G33" t="str">
            <v>Contratos Administrativos / Gerais</v>
          </cell>
          <cell r="H33" t="str">
            <v>P1</v>
          </cell>
          <cell r="I33" t="str">
            <v>Não Vinculado</v>
          </cell>
        </row>
        <row r="34">
          <cell r="A34" t="str">
            <v>EMP. DE TEC. DA INF. DO ESTADO DO PIAUÍ - ETIPI-PI</v>
          </cell>
          <cell r="B34" t="str">
            <v>08.839.135/0001-57</v>
          </cell>
          <cell r="C34" t="str">
            <v>17/2025</v>
          </cell>
          <cell r="D34" t="str">
            <v>Assessoria e Consultoria em Informática</v>
          </cell>
          <cell r="E34" t="str">
            <v xml:space="preserve">NFS-E </v>
          </cell>
          <cell r="F34" t="str">
            <v>Fornecedores de Serviços</v>
          </cell>
          <cell r="G34" t="str">
            <v>Contratos Críticos / Essenciais</v>
          </cell>
          <cell r="H34" t="str">
            <v>P1</v>
          </cell>
          <cell r="I34" t="str">
            <v>Não Vinculado</v>
          </cell>
        </row>
        <row r="35">
          <cell r="A35" t="str">
            <v>EMPRESA JORNAL DO COMERCIO LTDA</v>
          </cell>
          <cell r="B35" t="str">
            <v>04.561.791/0001-80</v>
          </cell>
          <cell r="C35" t="str">
            <v>-</v>
          </cell>
          <cell r="D35" t="str">
            <v>Publicações oficiais</v>
          </cell>
          <cell r="E35" t="str">
            <v xml:space="preserve">NFS-E/BOL </v>
          </cell>
          <cell r="F35" t="str">
            <v>Fornecedores de Produtos/Serviços e serviços sem contrato</v>
          </cell>
          <cell r="G35" t="str">
            <v>Despesas Gerais</v>
          </cell>
          <cell r="H35" t="str">
            <v>P3</v>
          </cell>
          <cell r="I35" t="str">
            <v>Não Vinculado</v>
          </cell>
        </row>
        <row r="36">
          <cell r="A36" t="str">
            <v>ENERGY DO BRASIL LTDA</v>
          </cell>
          <cell r="B36" t="str">
            <v>09.554.279/0001-20</v>
          </cell>
          <cell r="C36" t="str">
            <v>-</v>
          </cell>
          <cell r="D36" t="str">
            <v>Aquisição de materiais</v>
          </cell>
          <cell r="E36" t="str">
            <v>PC</v>
          </cell>
          <cell r="F36" t="str">
            <v>Fornecedores de Produtos/Serviços e serviços sem contrato</v>
          </cell>
          <cell r="G36" t="str">
            <v>Despesas Gerais</v>
          </cell>
          <cell r="H36" t="str">
            <v>P3</v>
          </cell>
          <cell r="I36" t="str">
            <v>Não Vinculado</v>
          </cell>
        </row>
        <row r="37">
          <cell r="A37" t="str">
            <v>ERIKA DA SILVA VIEIRA</v>
          </cell>
          <cell r="B37" t="str">
            <v>524.956.552-20</v>
          </cell>
          <cell r="C37" t="str">
            <v>-</v>
          </cell>
          <cell r="D37" t="str">
            <v>Pensão Alimentícia</v>
          </cell>
          <cell r="E37" t="str">
            <v>RECIBO</v>
          </cell>
          <cell r="F37" t="str">
            <v>Pessoal</v>
          </cell>
          <cell r="G37" t="str">
            <v>Pensão Alimentícia</v>
          </cell>
          <cell r="H37" t="str">
            <v>P1</v>
          </cell>
          <cell r="I37" t="str">
            <v>Não Vinculado</v>
          </cell>
        </row>
        <row r="38">
          <cell r="A38" t="str">
            <v>EXCELENCIA EDUCACAO E ENSINO LTDA</v>
          </cell>
          <cell r="B38" t="str">
            <v>26.855.539/0001-16</v>
          </cell>
          <cell r="C38" t="str">
            <v>-</v>
          </cell>
          <cell r="D38" t="str">
            <v>Inscrições - Seminário Excelência das Contratações Estatais</v>
          </cell>
          <cell r="E38" t="str">
            <v xml:space="preserve">NFS-E </v>
          </cell>
          <cell r="F38" t="str">
            <v>Fornecedores de Produtos/Serviços e serviços sem contrato</v>
          </cell>
          <cell r="G38" t="str">
            <v>Despesas Gerais</v>
          </cell>
          <cell r="H38" t="str">
            <v>P3</v>
          </cell>
          <cell r="I38" t="str">
            <v>Não Vinculado</v>
          </cell>
        </row>
        <row r="39">
          <cell r="A39" t="str">
            <v>FRANCISCO SALDANHA BEZEERA NETO</v>
          </cell>
          <cell r="B39" t="str">
            <v>891.880.122-04</v>
          </cell>
          <cell r="C39" t="str">
            <v>-</v>
          </cell>
          <cell r="D39" t="str">
            <v>Membro/Conselheiros</v>
          </cell>
          <cell r="E39" t="str">
            <v>RECIBO</v>
          </cell>
          <cell r="F39" t="str">
            <v>Pessoal</v>
          </cell>
          <cell r="G39" t="str">
            <v>Membro/Conselheiros</v>
          </cell>
          <cell r="H39" t="str">
            <v>P1</v>
          </cell>
          <cell r="I39" t="str">
            <v>Não Vinculado</v>
          </cell>
        </row>
        <row r="40">
          <cell r="A40" t="str">
            <v>FUNDO DE GARANTIA DO TEMPO DE SERVICO - FGTS</v>
          </cell>
          <cell r="B40" t="str">
            <v>NB000000000003</v>
          </cell>
          <cell r="C40" t="str">
            <v>-</v>
          </cell>
          <cell r="D40" t="str">
            <v>Recolhimento FGTS da Folha e de Consignado</v>
          </cell>
          <cell r="E40" t="str">
            <v>GUIA</v>
          </cell>
          <cell r="F40" t="str">
            <v>Pessoal</v>
          </cell>
          <cell r="G40" t="str">
            <v>Encargos Sociais</v>
          </cell>
          <cell r="H40" t="str">
            <v>P1</v>
          </cell>
          <cell r="I40" t="str">
            <v>Não Vinculado</v>
          </cell>
        </row>
        <row r="41">
          <cell r="A41" t="str">
            <v>G DE J TORRES BENIGNO (MYTHUS SOLUTIONS)</v>
          </cell>
          <cell r="B41" t="str">
            <v>44.816.449/0001-06</v>
          </cell>
          <cell r="C41" t="str">
            <v>6/2023</v>
          </cell>
          <cell r="D41" t="str">
            <v>Serviços de sustentação, sob demanda, com transferência de conhecimento, em ambiente ADABAS/NATURAL</v>
          </cell>
          <cell r="E41" t="str">
            <v>NFS-E</v>
          </cell>
          <cell r="F41" t="str">
            <v>Fornecedores de Serviços</v>
          </cell>
          <cell r="G41" t="str">
            <v>Contratos Críticos / Essenciais</v>
          </cell>
          <cell r="H41" t="str">
            <v>P1</v>
          </cell>
          <cell r="I41" t="str">
            <v>Não Vinculado</v>
          </cell>
        </row>
        <row r="42">
          <cell r="A42" t="str">
            <v>GABRIELA GRANETTO GOMES</v>
          </cell>
          <cell r="B42" t="str">
            <v>028.794.752-10</v>
          </cell>
          <cell r="C42" t="str">
            <v>-</v>
          </cell>
          <cell r="D42" t="str">
            <v>Pensão Alimentícia</v>
          </cell>
          <cell r="E42" t="str">
            <v>RECIBO</v>
          </cell>
          <cell r="F42" t="str">
            <v>Pessoal</v>
          </cell>
          <cell r="G42" t="str">
            <v>Pensão Alimentícia</v>
          </cell>
          <cell r="H42" t="str">
            <v>P1</v>
          </cell>
          <cell r="I42" t="str">
            <v>Não Vinculado</v>
          </cell>
        </row>
        <row r="43">
          <cell r="A43" t="str">
            <v>GIZA ALLEM NAZARÉ DE ANDRADE</v>
          </cell>
          <cell r="B43" t="str">
            <v>711.601.592-20</v>
          </cell>
          <cell r="C43" t="str">
            <v>-</v>
          </cell>
          <cell r="D43" t="str">
            <v>Membro/Conselheiros</v>
          </cell>
          <cell r="E43" t="str">
            <v>RECIBO</v>
          </cell>
          <cell r="F43" t="str">
            <v>Pessoal</v>
          </cell>
          <cell r="G43" t="str">
            <v>Membro/Conselheiros</v>
          </cell>
          <cell r="H43" t="str">
            <v>P1</v>
          </cell>
          <cell r="I43" t="str">
            <v>Não Vinculado</v>
          </cell>
        </row>
        <row r="44">
          <cell r="A44" t="str">
            <v>HIGILIMP SERVICOS</v>
          </cell>
          <cell r="B44" t="str">
            <v>05.281.484/0001-08</v>
          </cell>
          <cell r="C44" t="str">
            <v>07/2022</v>
          </cell>
          <cell r="D44" t="str">
            <v>Serviços de agentes de portaria</v>
          </cell>
          <cell r="E44" t="str">
            <v>NFS-E</v>
          </cell>
          <cell r="F44" t="str">
            <v>Serviços Terceirizados</v>
          </cell>
          <cell r="G44" t="str">
            <v>Despesas Gerais</v>
          </cell>
          <cell r="H44" t="str">
            <v>P1</v>
          </cell>
          <cell r="I44" t="str">
            <v>Não Vinculado</v>
          </cell>
        </row>
        <row r="45">
          <cell r="A45" t="str">
            <v xml:space="preserve">IBM BRASIL LTDA </v>
          </cell>
          <cell r="B45" t="str">
            <v>33.372.251/0062-78</v>
          </cell>
          <cell r="C45" t="str">
            <v>23/2023</v>
          </cell>
          <cell r="D45" t="str">
            <v>Licença de uso de softwares</v>
          </cell>
          <cell r="E45" t="str">
            <v>NFS-E</v>
          </cell>
          <cell r="F45" t="str">
            <v>Fornecedores de Serviços</v>
          </cell>
          <cell r="G45" t="str">
            <v>Contratos Críticos / Essenciais</v>
          </cell>
          <cell r="H45" t="str">
            <v>P1</v>
          </cell>
        </row>
        <row r="46">
          <cell r="A46" t="str">
            <v>IGM2 METROLOGIA E MANUTENCAO LTDA</v>
          </cell>
          <cell r="B46" t="str">
            <v>24.982.785/0001-03</v>
          </cell>
          <cell r="C46" t="str">
            <v>2/2024</v>
          </cell>
          <cell r="D46" t="str">
            <v>Manutenção Preventiva e Corretiva de ar condicionado</v>
          </cell>
          <cell r="E46" t="str">
            <v>NFS-E</v>
          </cell>
          <cell r="F46" t="str">
            <v>Serviços Terceirizados</v>
          </cell>
          <cell r="G46" t="str">
            <v>Despesas Gerais</v>
          </cell>
          <cell r="H46" t="str">
            <v>P1</v>
          </cell>
          <cell r="I46" t="str">
            <v>Não Vinculado</v>
          </cell>
        </row>
        <row r="47">
          <cell r="A47" t="str">
            <v>ILEANA REGINA COLARES C. GAMA</v>
          </cell>
          <cell r="B47" t="str">
            <v>200.807.272-04</v>
          </cell>
          <cell r="C47" t="str">
            <v>-</v>
          </cell>
          <cell r="D47" t="str">
            <v>Pensão Alimentícia</v>
          </cell>
          <cell r="E47" t="str">
            <v>RECIBO</v>
          </cell>
          <cell r="F47" t="str">
            <v>Pessoal</v>
          </cell>
          <cell r="G47" t="str">
            <v>Pensão Alimentícia</v>
          </cell>
          <cell r="H47" t="str">
            <v>P1</v>
          </cell>
          <cell r="I47" t="str">
            <v>Não Vinculado</v>
          </cell>
        </row>
        <row r="48">
          <cell r="A48" t="str">
            <v>ILHA SERVICE TECNOLOGIA E SERVICOS LTDA</v>
          </cell>
          <cell r="B48" t="str">
            <v>85.240.869/0001-66</v>
          </cell>
          <cell r="C48" t="str">
            <v>2/2022</v>
          </cell>
          <cell r="D48" t="str">
            <v>Prestação de Serviços Terceirizados</v>
          </cell>
          <cell r="E48" t="str">
            <v>NFS-E</v>
          </cell>
          <cell r="F48" t="str">
            <v>Fornecedores de Serviços</v>
          </cell>
          <cell r="G48" t="str">
            <v>Contratos Críticos / Essenciais</v>
          </cell>
          <cell r="H48" t="str">
            <v>P1</v>
          </cell>
          <cell r="I48" t="str">
            <v>Não Vinculado</v>
          </cell>
        </row>
        <row r="49">
          <cell r="A49" t="str">
            <v>IMPRENSA OFICIAL</v>
          </cell>
          <cell r="B49" t="str">
            <v>04.164.794/0001-80</v>
          </cell>
          <cell r="C49" t="str">
            <v>-</v>
          </cell>
          <cell r="D49" t="str">
            <v>Publicações oficiais</v>
          </cell>
          <cell r="E49" t="str">
            <v>NFS-E</v>
          </cell>
          <cell r="F49" t="str">
            <v>Fornecedores de Produtos/Serviços e serviços sem contrato</v>
          </cell>
          <cell r="G49" t="str">
            <v>Despesas Gerais</v>
          </cell>
          <cell r="H49" t="str">
            <v>P3</v>
          </cell>
          <cell r="I49" t="str">
            <v>Não Vinculado</v>
          </cell>
        </row>
        <row r="50">
          <cell r="A50" t="str">
            <v>INNYX TECNOLOGIA LTDA</v>
          </cell>
          <cell r="B50" t="str">
            <v>21.842.309/0001-07</v>
          </cell>
          <cell r="C50" t="str">
            <v>8/2022</v>
          </cell>
          <cell r="D50" t="str">
            <v>Solução de Sistema Educacional</v>
          </cell>
          <cell r="E50" t="str">
            <v>NFS-E</v>
          </cell>
          <cell r="F50" t="str">
            <v>Fornecedores de Serviços</v>
          </cell>
          <cell r="G50" t="str">
            <v>Contratos Críticos / Essenciais</v>
          </cell>
          <cell r="H50" t="str">
            <v>P1</v>
          </cell>
          <cell r="I50" t="str">
            <v>Vinculado</v>
          </cell>
        </row>
        <row r="51">
          <cell r="A51" t="str">
            <v xml:space="preserve">INSPETORIA SALESIANA MISSIONARIA </v>
          </cell>
          <cell r="B51" t="str">
            <v>04.373.163/0081-55</v>
          </cell>
          <cell r="C51" t="str">
            <v>-</v>
          </cell>
          <cell r="D51" t="str">
            <v>Serviço Prestado ao Programa de Aprendizagem</v>
          </cell>
          <cell r="E51" t="str">
            <v>NFS-E/BOL</v>
          </cell>
          <cell r="F51" t="str">
            <v>Serviços Terceirizados</v>
          </cell>
          <cell r="G51" t="str">
            <v>Despesas Gerais</v>
          </cell>
          <cell r="H51" t="str">
            <v>P1</v>
          </cell>
          <cell r="I51" t="str">
            <v>Não Vinculado</v>
          </cell>
        </row>
        <row r="52">
          <cell r="A52" t="str">
            <v>INSTITUTO DE TECNOLOGIA E INOVACAO - EVEREST</v>
          </cell>
          <cell r="B52" t="str">
            <v>25.014.157/0001-05</v>
          </cell>
          <cell r="C52" t="str">
            <v>01/20</v>
          </cell>
          <cell r="D52" t="str">
            <v>Disponibilização de mão de obra especializada</v>
          </cell>
          <cell r="E52" t="str">
            <v>NFS-E</v>
          </cell>
          <cell r="F52" t="str">
            <v>Fornecedores de Serviços</v>
          </cell>
          <cell r="G52" t="str">
            <v>Contratos Críticos / Essenciais</v>
          </cell>
          <cell r="H52" t="str">
            <v>P1</v>
          </cell>
          <cell r="I52" t="str">
            <v>Vinculado</v>
          </cell>
        </row>
        <row r="53">
          <cell r="A53" t="str">
            <v>INSTITUTO MUNICIPAL DE MOBILIDADE URBANA - IMMU</v>
          </cell>
          <cell r="B53" t="str">
            <v>33.681.104/0001-68</v>
          </cell>
          <cell r="C53" t="str">
            <v>-</v>
          </cell>
          <cell r="D53" t="str">
            <v>Taxa de Expediente</v>
          </cell>
          <cell r="E53" t="str">
            <v>DAM</v>
          </cell>
          <cell r="F53" t="str">
            <v>Tarifas e Taxas Administrativas</v>
          </cell>
          <cell r="G53" t="str">
            <v>Despesas Administrativas</v>
          </cell>
          <cell r="H53" t="str">
            <v>P1</v>
          </cell>
          <cell r="I53" t="str">
            <v>Não Vinculado</v>
          </cell>
        </row>
        <row r="54">
          <cell r="A54" t="str">
            <v>IRONFENCE INTELIGENCIA ARTIFICIAL S.A.</v>
          </cell>
          <cell r="B54" t="str">
            <v>34.460.760/0001-01</v>
          </cell>
          <cell r="C54" t="str">
            <v>11/25</v>
          </cell>
          <cell r="D54" t="str">
            <v>Contratação de Solução de Software - Sist. Integrado SSP</v>
          </cell>
          <cell r="E54" t="str">
            <v>NFS-E</v>
          </cell>
          <cell r="F54" t="str">
            <v>Fornecedores de Serviços</v>
          </cell>
          <cell r="G54" t="str">
            <v>Contratos Críticos / Essenciais</v>
          </cell>
          <cell r="H54" t="str">
            <v>P1</v>
          </cell>
          <cell r="I54" t="str">
            <v>Vinculado</v>
          </cell>
        </row>
        <row r="55">
          <cell r="A55" t="str">
            <v>JAQUELINE CANDIDA SIQUEIRA</v>
          </cell>
          <cell r="B55" t="str">
            <v>516.886.892-49</v>
          </cell>
          <cell r="C55" t="str">
            <v>-</v>
          </cell>
          <cell r="D55" t="str">
            <v>Pensão Alimentícia</v>
          </cell>
          <cell r="E55" t="str">
            <v>RECIBO</v>
          </cell>
          <cell r="F55" t="str">
            <v>Pessoal</v>
          </cell>
          <cell r="G55" t="str">
            <v>Pensão Alimentícia</v>
          </cell>
          <cell r="H55" t="str">
            <v>P1</v>
          </cell>
          <cell r="I55" t="str">
            <v>Não Vinculado</v>
          </cell>
        </row>
        <row r="56">
          <cell r="A56" t="str">
            <v>JULIA BATISTA DA SILVA</v>
          </cell>
          <cell r="B56" t="str">
            <v>019.328.992-00</v>
          </cell>
          <cell r="C56" t="str">
            <v>-</v>
          </cell>
          <cell r="D56" t="str">
            <v>Pensão Alimentícia</v>
          </cell>
          <cell r="E56" t="str">
            <v>RECIBO</v>
          </cell>
          <cell r="F56" t="str">
            <v>Pessoal</v>
          </cell>
          <cell r="G56" t="str">
            <v>Pensão Alimentícia</v>
          </cell>
          <cell r="H56" t="str">
            <v>P1</v>
          </cell>
          <cell r="I56" t="str">
            <v>Não Vinculado</v>
          </cell>
        </row>
        <row r="57">
          <cell r="A57" t="str">
            <v>JUNTA COMERCIAL DO ESTADO DO AMAZONAS - JUCEA</v>
          </cell>
          <cell r="B57" t="str">
            <v>04.231.205/0001-39</v>
          </cell>
          <cell r="C57" t="str">
            <v>-</v>
          </cell>
          <cell r="D57" t="str">
            <v>Taxa de Expediente</v>
          </cell>
          <cell r="E57" t="str">
            <v>DARC</v>
          </cell>
          <cell r="F57" t="str">
            <v>Tarifas e Taxas Administrativas</v>
          </cell>
          <cell r="G57" t="str">
            <v>Despesas Administrativas</v>
          </cell>
          <cell r="H57" t="str">
            <v>P1</v>
          </cell>
          <cell r="I57" t="str">
            <v>Não Vinculado</v>
          </cell>
        </row>
        <row r="58">
          <cell r="A58" t="str">
            <v>KAMILA COSTA CORREIA</v>
          </cell>
          <cell r="B58" t="str">
            <v>796.522.392-91</v>
          </cell>
          <cell r="C58" t="str">
            <v>-</v>
          </cell>
          <cell r="D58" t="str">
            <v>Pensão Alimentícia</v>
          </cell>
          <cell r="E58" t="str">
            <v>RECIBO</v>
          </cell>
          <cell r="F58" t="str">
            <v>Pessoal</v>
          </cell>
          <cell r="G58" t="str">
            <v>Pensão Alimentícia</v>
          </cell>
          <cell r="H58" t="str">
            <v>P1</v>
          </cell>
          <cell r="I58" t="str">
            <v>Não Vinculado</v>
          </cell>
        </row>
        <row r="59">
          <cell r="A59" t="str">
            <v>KLADANN INFORMATICA</v>
          </cell>
          <cell r="B59" t="str">
            <v>59.916.395/0001-10</v>
          </cell>
          <cell r="C59" t="str">
            <v>005/2023</v>
          </cell>
          <cell r="D59" t="str">
            <v>Manutenção de Equipamentos para Processamentos de Dados</v>
          </cell>
          <cell r="E59" t="str">
            <v xml:space="preserve">NFS-E </v>
          </cell>
          <cell r="F59" t="str">
            <v>Fornecedores de Serviços</v>
          </cell>
          <cell r="G59" t="str">
            <v>Contratos Críticos / Essenciais</v>
          </cell>
          <cell r="H59" t="str">
            <v>P1</v>
          </cell>
          <cell r="I59" t="str">
            <v>Não Vinculado</v>
          </cell>
        </row>
        <row r="60">
          <cell r="A60" t="str">
            <v>LACUNA SOFTWARE LTDA - EPP</v>
          </cell>
          <cell r="B60" t="str">
            <v>20-658-903/0001-71</v>
          </cell>
          <cell r="C60" t="str">
            <v>3/2023</v>
          </cell>
          <cell r="D60" t="str">
            <v>Solução de assinatura e validação de certificados digitais</v>
          </cell>
          <cell r="E60" t="str">
            <v>NFS-E/BOL</v>
          </cell>
          <cell r="F60" t="str">
            <v>Fornecedores de Serviços</v>
          </cell>
          <cell r="G60" t="str">
            <v>Contratos Críticos / Essenciais</v>
          </cell>
          <cell r="H60" t="str">
            <v>P1</v>
          </cell>
          <cell r="I60" t="str">
            <v>Não Vinculado</v>
          </cell>
        </row>
        <row r="61">
          <cell r="A61" t="str">
            <v>LANLINK SOLUCOES E COMERCIALIZACAO EM INF. S/A</v>
          </cell>
          <cell r="B61" t="str">
            <v>19.877.285/0002-52</v>
          </cell>
          <cell r="C61" t="str">
            <v>10/2022</v>
          </cell>
          <cell r="D61" t="str">
            <v>Solução de Comunicação - Office 365 Microsoft</v>
          </cell>
          <cell r="E61" t="str">
            <v>NFS-E</v>
          </cell>
          <cell r="F61" t="str">
            <v>Fornecedores de Serviços</v>
          </cell>
          <cell r="G61" t="str">
            <v>Contratos Críticos / Essenciais</v>
          </cell>
          <cell r="H61" t="str">
            <v>P1</v>
          </cell>
          <cell r="I61" t="str">
            <v>Não Vinculado</v>
          </cell>
        </row>
        <row r="62">
          <cell r="A62" t="str">
            <v>LAURENTI LTDA</v>
          </cell>
          <cell r="B62" t="str">
            <v>62.807.599/0007-12</v>
          </cell>
          <cell r="C62" t="str">
            <v>13/2023</v>
          </cell>
          <cell r="D62" t="str">
            <v>Manutenção Preventiva e Corretiva de Envelopadoras</v>
          </cell>
          <cell r="E62" t="str">
            <v>NFS-E/BOL</v>
          </cell>
          <cell r="F62" t="str">
            <v>Fornecedores de Serviços</v>
          </cell>
          <cell r="G62" t="str">
            <v>Contratos Críticos / Essenciais</v>
          </cell>
          <cell r="H62" t="str">
            <v>P1</v>
          </cell>
          <cell r="I62" t="str">
            <v>Não Vinculado</v>
          </cell>
        </row>
        <row r="63">
          <cell r="A63" t="str">
            <v>LIDERA EDUCACAO E DESENVOLVIMENTO SOCIAL LTDA</v>
          </cell>
          <cell r="B63" t="str">
            <v>47.203.547/0001-58</v>
          </cell>
          <cell r="C63" t="str">
            <v>3/2025</v>
          </cell>
          <cell r="D63" t="str">
            <v>Prestação de Serviço de Estágio</v>
          </cell>
          <cell r="E63" t="str">
            <v xml:space="preserve">FATURA </v>
          </cell>
          <cell r="F63" t="str">
            <v>Serviços Terceirizados</v>
          </cell>
          <cell r="G63" t="str">
            <v>Despesas Gerais</v>
          </cell>
          <cell r="H63" t="str">
            <v>P1</v>
          </cell>
          <cell r="I63" t="str">
            <v>Não Vinculado</v>
          </cell>
        </row>
        <row r="64">
          <cell r="A64" t="str">
            <v>LINDSY ANNE MESQUITA NOGUEIRA</v>
          </cell>
          <cell r="B64" t="str">
            <v>022.140.862-26</v>
          </cell>
          <cell r="C64" t="str">
            <v>-</v>
          </cell>
          <cell r="D64" t="str">
            <v>Pensão Alimentícia</v>
          </cell>
          <cell r="E64" t="str">
            <v>RECIBO</v>
          </cell>
          <cell r="F64" t="str">
            <v>Pessoal</v>
          </cell>
          <cell r="G64" t="str">
            <v>Pensão Alimentícia</v>
          </cell>
          <cell r="H64" t="str">
            <v>P1</v>
          </cell>
          <cell r="I64" t="str">
            <v>Não Vinculado</v>
          </cell>
        </row>
        <row r="65">
          <cell r="A65" t="str">
            <v>LOGIC PRO SERV. DE TEC. DA INFORMACAO LTDA</v>
          </cell>
          <cell r="B65" t="str">
            <v>18.422.603/0001-47</v>
          </cell>
          <cell r="C65" t="str">
            <v>11/25</v>
          </cell>
          <cell r="D65" t="str">
            <v>Locação de Kits de Tecnologia</v>
          </cell>
          <cell r="E65" t="str">
            <v>NFS-E</v>
          </cell>
          <cell r="F65" t="str">
            <v>Fornecedores de Serviços</v>
          </cell>
          <cell r="G65" t="str">
            <v>Contratos Críticos / Essenciais</v>
          </cell>
          <cell r="H65" t="str">
            <v>P1</v>
          </cell>
          <cell r="I65" t="str">
            <v>Vinculado</v>
          </cell>
        </row>
        <row r="66">
          <cell r="A66" t="str">
            <v>MERCADOLIVRE.COM ATIVIDADES DE INTERNET LTDA</v>
          </cell>
          <cell r="B66" t="str">
            <v>03.361.252/0001-34</v>
          </cell>
          <cell r="C66" t="str">
            <v>-</v>
          </cell>
          <cell r="D66" t="str">
            <v>Compras de produtos, serviços, mercadorias e insumos, inscrições de treinamentos/eventos, ressarcimentos</v>
          </cell>
          <cell r="E66" t="str">
            <v>NFS-E/BOL</v>
          </cell>
          <cell r="F66" t="str">
            <v>Fornecedores de Produtos/Serviços e serviços sem contrato</v>
          </cell>
          <cell r="G66" t="str">
            <v>Despesas Gerais</v>
          </cell>
          <cell r="H66" t="str">
            <v>P2</v>
          </cell>
          <cell r="I66" t="str">
            <v>Não Vinculado</v>
          </cell>
        </row>
        <row r="67">
          <cell r="A67" t="str">
            <v>ANDREZA HELENA DA SILVA</v>
          </cell>
          <cell r="B67" t="str">
            <v>572.022.142-53</v>
          </cell>
          <cell r="C67" t="str">
            <v>-</v>
          </cell>
          <cell r="D67" t="str">
            <v>Membro/Conselheiros</v>
          </cell>
          <cell r="E67" t="str">
            <v>RECIBO</v>
          </cell>
          <cell r="F67" t="str">
            <v>Pessoal</v>
          </cell>
          <cell r="G67" t="str">
            <v>Membro/Conselheiros</v>
          </cell>
          <cell r="H67" t="str">
            <v>P1</v>
          </cell>
          <cell r="I67" t="str">
            <v>Não Vinculado</v>
          </cell>
        </row>
        <row r="68">
          <cell r="A68" t="str">
            <v>JOSE MARIA PINTO DE FIGUEIREDO</v>
          </cell>
          <cell r="B68" t="str">
            <v>046.566.952-20</v>
          </cell>
          <cell r="C68" t="str">
            <v>-</v>
          </cell>
          <cell r="D68" t="str">
            <v>Membro/Conselheiros</v>
          </cell>
          <cell r="E68" t="str">
            <v>RECIBO</v>
          </cell>
          <cell r="F68" t="str">
            <v>Pessoal</v>
          </cell>
          <cell r="G68" t="str">
            <v>Membro/Conselheiros</v>
          </cell>
          <cell r="H68" t="str">
            <v>P1</v>
          </cell>
          <cell r="I68" t="str">
            <v>Não Vinculado</v>
          </cell>
        </row>
        <row r="69">
          <cell r="A69" t="str">
            <v>LORENA SIMOES DINIZ</v>
          </cell>
          <cell r="B69" t="str">
            <v>006.687.582-01</v>
          </cell>
          <cell r="C69" t="str">
            <v>-</v>
          </cell>
          <cell r="D69" t="str">
            <v>Pensão Alimentícia</v>
          </cell>
          <cell r="E69" t="str">
            <v>RECIBO</v>
          </cell>
          <cell r="F69" t="str">
            <v>Pessoal</v>
          </cell>
          <cell r="G69" t="str">
            <v>Pensão Alimentícia</v>
          </cell>
          <cell r="H69" t="str">
            <v>P2</v>
          </cell>
          <cell r="I69" t="str">
            <v>Não Vinculado</v>
          </cell>
        </row>
        <row r="70">
          <cell r="A70" t="str">
            <v>LUIZ OTAVIO DA SILVA</v>
          </cell>
          <cell r="B70" t="str">
            <v>983.548.098-68</v>
          </cell>
          <cell r="C70" t="str">
            <v>-</v>
          </cell>
          <cell r="D70" t="str">
            <v>Membro/Conselheiros</v>
          </cell>
          <cell r="E70" t="str">
            <v>RECIBO</v>
          </cell>
          <cell r="F70" t="str">
            <v>Pessoal</v>
          </cell>
          <cell r="G70" t="str">
            <v>Membro/Conselheiros</v>
          </cell>
          <cell r="H70" t="str">
            <v>P1</v>
          </cell>
          <cell r="I70" t="str">
            <v>Não Vinculado</v>
          </cell>
        </row>
        <row r="71">
          <cell r="A71" t="str">
            <v>MAGAIVER LIMA DOS SANTOS</v>
          </cell>
          <cell r="B71" t="str">
            <v>938.971.032-49</v>
          </cell>
          <cell r="C71" t="str">
            <v>-</v>
          </cell>
          <cell r="D71" t="str">
            <v>Contratação de músico para evento Dia das Mães</v>
          </cell>
          <cell r="E71" t="str">
            <v>NFSA-E</v>
          </cell>
          <cell r="F71" t="str">
            <v>Fornecedores de Produtos/Serviços e serviços sem contrato</v>
          </cell>
          <cell r="G71" t="str">
            <v>Despesas Gerais</v>
          </cell>
          <cell r="H71" t="str">
            <v>P3</v>
          </cell>
          <cell r="I71" t="str">
            <v>Não Vinculado</v>
          </cell>
        </row>
        <row r="72">
          <cell r="A72" t="str">
            <v>MANAUS AMBIENTAL S/A</v>
          </cell>
          <cell r="B72" t="str">
            <v>32.649.270/0001-27</v>
          </cell>
          <cell r="C72" t="str">
            <v>-</v>
          </cell>
          <cell r="D72" t="str">
            <v xml:space="preserve">Água </v>
          </cell>
          <cell r="E72" t="str">
            <v>FATURA</v>
          </cell>
          <cell r="F72" t="str">
            <v>Contas de Consumo</v>
          </cell>
          <cell r="G72" t="str">
            <v>Contas de Consumo</v>
          </cell>
          <cell r="H72" t="str">
            <v>P1</v>
          </cell>
          <cell r="I72" t="str">
            <v>Não Vinculado</v>
          </cell>
        </row>
        <row r="73">
          <cell r="A73" t="str">
            <v>MARCOS ANDRE PONTES CAVALCANTI</v>
          </cell>
          <cell r="B73" t="str">
            <v>793.874.624-04</v>
          </cell>
          <cell r="C73" t="str">
            <v>-</v>
          </cell>
          <cell r="D73" t="str">
            <v>Membro/Conselheiros</v>
          </cell>
          <cell r="E73" t="str">
            <v>RECIBO</v>
          </cell>
          <cell r="F73" t="str">
            <v>Pessoal</v>
          </cell>
          <cell r="G73" t="str">
            <v>Membro/Conselheiros</v>
          </cell>
          <cell r="H73" t="str">
            <v>P1</v>
          </cell>
          <cell r="I73" t="str">
            <v>Não Vinculado</v>
          </cell>
        </row>
        <row r="74">
          <cell r="A74" t="str">
            <v>MARIA DAS GRAÇAS P. SARAIVA</v>
          </cell>
          <cell r="B74" t="str">
            <v>022.799.672-00</v>
          </cell>
          <cell r="C74" t="str">
            <v>-</v>
          </cell>
          <cell r="D74" t="str">
            <v>Pensão Alimentícia</v>
          </cell>
          <cell r="E74" t="str">
            <v>RECIBO</v>
          </cell>
          <cell r="F74" t="str">
            <v>Pessoal</v>
          </cell>
          <cell r="G74" t="str">
            <v>Pensão Alimentícia</v>
          </cell>
          <cell r="H74" t="str">
            <v>P2</v>
          </cell>
          <cell r="I74" t="str">
            <v>Não Vinculado</v>
          </cell>
        </row>
        <row r="75">
          <cell r="A75" t="str">
            <v>MARIA HELENA STONE ARNAUD DA ROSA</v>
          </cell>
          <cell r="B75" t="str">
            <v>743.155.872-49</v>
          </cell>
          <cell r="C75" t="str">
            <v>-</v>
          </cell>
          <cell r="D75" t="str">
            <v>Membro/Conselheiros</v>
          </cell>
          <cell r="E75" t="str">
            <v>RECIBO</v>
          </cell>
          <cell r="F75" t="str">
            <v>Pessoal</v>
          </cell>
          <cell r="G75" t="str">
            <v>Membro/Conselheiros</v>
          </cell>
          <cell r="H75" t="str">
            <v>P1</v>
          </cell>
          <cell r="I75" t="str">
            <v>Não Vinculado</v>
          </cell>
        </row>
        <row r="76">
          <cell r="A76" t="str">
            <v>MARIETH BEZERRA MORAES</v>
          </cell>
          <cell r="B76" t="str">
            <v>194.031.192-68</v>
          </cell>
          <cell r="C76" t="str">
            <v>-</v>
          </cell>
          <cell r="D76" t="str">
            <v>Pensão Alimentícia</v>
          </cell>
          <cell r="E76" t="str">
            <v>RECIBO</v>
          </cell>
          <cell r="F76" t="str">
            <v>Pessoal</v>
          </cell>
          <cell r="G76" t="str">
            <v>Pensão Alimentícia</v>
          </cell>
          <cell r="H76" t="str">
            <v>P1</v>
          </cell>
          <cell r="I76" t="str">
            <v>Não Vinculado</v>
          </cell>
        </row>
        <row r="77">
          <cell r="A77" t="str">
            <v>MARIO AUGUSTO BESSA DE FIGUEIREDO</v>
          </cell>
          <cell r="B77" t="str">
            <v>233.691.672-04</v>
          </cell>
          <cell r="C77" t="str">
            <v>-</v>
          </cell>
          <cell r="D77" t="str">
            <v>Membro/Conselheiros</v>
          </cell>
          <cell r="E77" t="str">
            <v>RECIBO</v>
          </cell>
          <cell r="F77" t="str">
            <v>Pessoal</v>
          </cell>
          <cell r="G77" t="str">
            <v>Membro/Conselheiros</v>
          </cell>
          <cell r="H77" t="str">
            <v>P1</v>
          </cell>
          <cell r="I77" t="str">
            <v>Não Vinculado</v>
          </cell>
        </row>
        <row r="78">
          <cell r="A78" t="str">
            <v>MM GONCALVES CONSULTORIA</v>
          </cell>
          <cell r="B78" t="str">
            <v>17.328.187/0001-50</v>
          </cell>
          <cell r="C78" t="str">
            <v>12/2025</v>
          </cell>
          <cell r="D78" t="str">
            <v>Consultoria e Assessoria Contábil</v>
          </cell>
          <cell r="E78" t="str">
            <v>NFS-E</v>
          </cell>
          <cell r="F78" t="str">
            <v>Fornecedores de Serviços</v>
          </cell>
          <cell r="G78" t="str">
            <v>Contratos Administrativos / Gerais</v>
          </cell>
          <cell r="H78" t="str">
            <v>P1</v>
          </cell>
          <cell r="I78" t="str">
            <v>Não Vinculado</v>
          </cell>
        </row>
        <row r="79">
          <cell r="A79" t="str">
            <v>MORGANA FERREIRA A. AQUINO</v>
          </cell>
          <cell r="B79" t="str">
            <v>435.509.752-87</v>
          </cell>
          <cell r="C79" t="str">
            <v>-</v>
          </cell>
          <cell r="D79" t="str">
            <v>Pensão Alimentícia</v>
          </cell>
          <cell r="E79" t="str">
            <v>RECIBO</v>
          </cell>
          <cell r="F79" t="str">
            <v>Pessoal</v>
          </cell>
          <cell r="G79" t="str">
            <v>Pensão Alimentícia</v>
          </cell>
          <cell r="H79" t="str">
            <v>P1</v>
          </cell>
          <cell r="I79" t="str">
            <v>Não Vinculado</v>
          </cell>
        </row>
        <row r="80">
          <cell r="A80" t="str">
            <v>NEO CONSULTORIA DE ADMIN. DE BENEFICIOS LTDA</v>
          </cell>
          <cell r="B80" t="str">
            <v>25.165.749/0001-10</v>
          </cell>
          <cell r="C80" t="str">
            <v>19/2024</v>
          </cell>
          <cell r="D80" t="str">
            <v>Consumo Abastecimento Combustível</v>
          </cell>
          <cell r="E80" t="str">
            <v xml:space="preserve">FATURA </v>
          </cell>
          <cell r="F80" t="str">
            <v>Veículos</v>
          </cell>
          <cell r="G80" t="str">
            <v>Veículos</v>
          </cell>
          <cell r="H80" t="str">
            <v>P1</v>
          </cell>
          <cell r="I80" t="str">
            <v>Não Vinculado</v>
          </cell>
        </row>
        <row r="81">
          <cell r="A81" t="str">
            <v>NICOLE NERY TRIGUEIRO</v>
          </cell>
          <cell r="B81" t="str">
            <v>038.827.172-89</v>
          </cell>
          <cell r="C81" t="str">
            <v>-</v>
          </cell>
          <cell r="D81" t="str">
            <v>Pensão Alimentícia</v>
          </cell>
          <cell r="E81" t="str">
            <v>RECIBO</v>
          </cell>
          <cell r="F81" t="str">
            <v>Pessoal</v>
          </cell>
          <cell r="G81" t="str">
            <v>Pensão Alimentícia</v>
          </cell>
          <cell r="H81" t="str">
            <v>P1</v>
          </cell>
          <cell r="I81" t="str">
            <v>Não Vinculado</v>
          </cell>
        </row>
        <row r="82">
          <cell r="A82" t="str">
            <v>NORTE BRASIL NETWORK - ALFA</v>
          </cell>
          <cell r="B82" t="str">
            <v>05.492.370/0001-07</v>
          </cell>
          <cell r="C82" t="str">
            <v>21/2025</v>
          </cell>
          <cell r="D82" t="str">
            <v>Serviço de Telecomunicação P2P</v>
          </cell>
          <cell r="E82" t="str">
            <v>NFST</v>
          </cell>
          <cell r="F82" t="str">
            <v>Fornecedores de Serviços</v>
          </cell>
          <cell r="G82" t="str">
            <v>Contratos Críticos / Essenciais</v>
          </cell>
          <cell r="H82" t="str">
            <v>P1</v>
          </cell>
          <cell r="I82" t="str">
            <v>Não Vinculado</v>
          </cell>
        </row>
        <row r="83">
          <cell r="A83" t="str">
            <v>NORTE BRASIL NETWORK - ALFA (LINK)</v>
          </cell>
          <cell r="B83" t="str">
            <v>05.492.370/0001-07</v>
          </cell>
          <cell r="C83" t="str">
            <v>27/2023</v>
          </cell>
          <cell r="D83" t="str">
            <v>Link Redundante</v>
          </cell>
          <cell r="E83" t="str">
            <v>NFST</v>
          </cell>
          <cell r="F83" t="str">
            <v>Fornecedores de Serviços</v>
          </cell>
          <cell r="G83" t="str">
            <v>Contratos Críticos / Essenciais</v>
          </cell>
          <cell r="H83" t="str">
            <v>P1</v>
          </cell>
          <cell r="I83" t="str">
            <v>Não Vinculado</v>
          </cell>
        </row>
        <row r="84">
          <cell r="A84" t="str">
            <v>NTSEC SOLUCOES EM TELEINFORMATICA LTDA</v>
          </cell>
          <cell r="B84" t="str">
            <v>09.137.728/0002-15</v>
          </cell>
          <cell r="C84" t="str">
            <v>23/2022</v>
          </cell>
          <cell r="D84" t="str">
            <v>Serviço de Gestão de Firewall</v>
          </cell>
          <cell r="E84" t="str">
            <v>NFS-E</v>
          </cell>
          <cell r="F84" t="str">
            <v>Fornecedores de Serviços</v>
          </cell>
          <cell r="G84" t="str">
            <v>Contratos Críticos / Essenciais</v>
          </cell>
          <cell r="H84" t="str">
            <v>P1</v>
          </cell>
          <cell r="I84" t="str">
            <v>Não Vinculado</v>
          </cell>
        </row>
        <row r="85">
          <cell r="A85" t="str">
            <v>ORLEANS VIAGENS E TURISMO LTDA</v>
          </cell>
          <cell r="B85" t="str">
            <v>21.331.404/0001-38</v>
          </cell>
          <cell r="C85" t="str">
            <v>13/2020</v>
          </cell>
          <cell r="D85" t="str">
            <v>Passagens Aéreas</v>
          </cell>
          <cell r="E85" t="str">
            <v>FATURA</v>
          </cell>
          <cell r="F85" t="str">
            <v>Fornecedores de Serviços</v>
          </cell>
          <cell r="G85" t="str">
            <v>Contratos Administrativos / Gerais</v>
          </cell>
          <cell r="H85" t="str">
            <v>P1</v>
          </cell>
          <cell r="I85" t="str">
            <v>Não Vinculado</v>
          </cell>
        </row>
        <row r="86">
          <cell r="A86" t="str">
            <v>PEIXOTO NETO SOCIEDADE INDIV. DE ADVOCACIA</v>
          </cell>
          <cell r="B86" t="str">
            <v>40.586.698/0001-93</v>
          </cell>
          <cell r="C86" t="str">
            <v>18/2022</v>
          </cell>
          <cell r="D86" t="str">
            <v>Prestação de Serviços Advocatícios</v>
          </cell>
          <cell r="E86" t="str">
            <v>NFS-E</v>
          </cell>
          <cell r="F86" t="str">
            <v>Fornecedores de Serviços</v>
          </cell>
          <cell r="G86" t="str">
            <v>Contratos Administrativos / Gerais</v>
          </cell>
          <cell r="H86" t="str">
            <v>P1</v>
          </cell>
          <cell r="I86" t="str">
            <v>Não Vinculado</v>
          </cell>
        </row>
        <row r="87">
          <cell r="A87" t="str">
            <v>PEIXOTO NETO SOCIEDADE INDIV. DE ADVOCACIA (CA)</v>
          </cell>
          <cell r="B87" t="str">
            <v>40.586.698/0001-93</v>
          </cell>
          <cell r="C87" t="str">
            <v>03/2026</v>
          </cell>
          <cell r="D87" t="str">
            <v>Prestação de Serviços Advocatícios - Processo CA</v>
          </cell>
          <cell r="E87" t="str">
            <v>NFS-E</v>
          </cell>
          <cell r="F87" t="str">
            <v>Fornecedores de Serviços</v>
          </cell>
          <cell r="G87" t="str">
            <v>Contratos Administrativos / Gerais</v>
          </cell>
          <cell r="H87" t="str">
            <v>P1</v>
          </cell>
        </row>
        <row r="88">
          <cell r="A88" t="str">
            <v>PERSONAL NET TECNOLOGIA DE INFORMACAO LTDA</v>
          </cell>
          <cell r="B88" t="str">
            <v>09.687.900/0002-04</v>
          </cell>
          <cell r="C88" t="str">
            <v>7/2025</v>
          </cell>
          <cell r="D88" t="str">
            <v>Ticket Alimentação</v>
          </cell>
          <cell r="E88" t="str">
            <v>NFS-E/BOL</v>
          </cell>
          <cell r="F88" t="str">
            <v>Pessoal</v>
          </cell>
          <cell r="G88" t="str">
            <v>Benefícios</v>
          </cell>
          <cell r="H88" t="str">
            <v>P1</v>
          </cell>
          <cell r="I88" t="str">
            <v>Não Vinculado</v>
          </cell>
        </row>
        <row r="89">
          <cell r="A89" t="str">
            <v>PLOTECON IMPRESSAO E SERVIÇOS GRAFICOS LTDA</v>
          </cell>
          <cell r="B89" t="str">
            <v>13.319.293/0001-16</v>
          </cell>
          <cell r="C89" t="str">
            <v>-</v>
          </cell>
          <cell r="D89" t="str">
            <v>Serviços gráficos</v>
          </cell>
          <cell r="E89" t="str">
            <v>RECIBO</v>
          </cell>
          <cell r="F89" t="str">
            <v>Fornecedores de Produtos/Serviços e serviços sem contrato</v>
          </cell>
          <cell r="G89" t="str">
            <v>Despesas Gerais</v>
          </cell>
          <cell r="H89" t="str">
            <v>P3</v>
          </cell>
          <cell r="I89" t="str">
            <v>Não Vinculado</v>
          </cell>
        </row>
        <row r="90">
          <cell r="A90" t="str">
            <v>PORFIRIO BRANDAO DAS CHAGAS</v>
          </cell>
          <cell r="B90" t="str">
            <v>23.431.816/0001-75</v>
          </cell>
          <cell r="C90" t="str">
            <v>12/2018</v>
          </cell>
          <cell r="D90" t="str">
            <v>Serviço de Motoboy</v>
          </cell>
          <cell r="E90" t="str">
            <v>NFS-E</v>
          </cell>
          <cell r="F90" t="str">
            <v>Serviços Terceirizados</v>
          </cell>
          <cell r="G90" t="str">
            <v>Despesas Gerais</v>
          </cell>
          <cell r="H90" t="str">
            <v>P1</v>
          </cell>
          <cell r="I90" t="str">
            <v>Não Vinculado</v>
          </cell>
        </row>
        <row r="91">
          <cell r="A91" t="str">
            <v>PREFEITURA MUNICIPAL DE MANAUS</v>
          </cell>
          <cell r="B91" t="str">
            <v>43.653.260/0001-73</v>
          </cell>
          <cell r="C91" t="str">
            <v>-</v>
          </cell>
          <cell r="D91" t="str">
            <v>Taxas Administrativas</v>
          </cell>
          <cell r="E91" t="str">
            <v>DAM</v>
          </cell>
          <cell r="F91" t="str">
            <v>Tarifas e Taxas Administrativas</v>
          </cell>
          <cell r="G91" t="str">
            <v>Despesas Administrativas</v>
          </cell>
          <cell r="H91" t="str">
            <v>P1</v>
          </cell>
          <cell r="I91" t="str">
            <v>Não Vinculado</v>
          </cell>
        </row>
        <row r="92">
          <cell r="A92" t="str">
            <v>PRESTA SERVICOS TECNICOS EIRELI</v>
          </cell>
          <cell r="B92" t="str">
            <v>10.446.523/0001-10</v>
          </cell>
          <cell r="C92" t="str">
            <v>06/2022</v>
          </cell>
          <cell r="D92" t="str">
            <v>Prestação de Serviços de Limpeza e Conservação</v>
          </cell>
          <cell r="E92" t="str">
            <v>NFS-E</v>
          </cell>
          <cell r="F92" t="str">
            <v>Serviços Terceirizados</v>
          </cell>
          <cell r="G92" t="str">
            <v>Despesas Gerais</v>
          </cell>
          <cell r="H92" t="str">
            <v>P1</v>
          </cell>
          <cell r="I92" t="str">
            <v>Não Vinculado</v>
          </cell>
        </row>
        <row r="93">
          <cell r="A93" t="str">
            <v>PRODAM PROCESSAMENTO DE DADOS DO AM S/A</v>
          </cell>
          <cell r="B93" t="str">
            <v>04.407.920/0001-80</v>
          </cell>
          <cell r="C93" t="str">
            <v>-</v>
          </cell>
          <cell r="D93" t="str">
            <v>Folha de Pagamento</v>
          </cell>
          <cell r="E93" t="str">
            <v>RECIBO</v>
          </cell>
          <cell r="F93" t="str">
            <v>Pessoal</v>
          </cell>
          <cell r="G93" t="str">
            <v>Salários</v>
          </cell>
          <cell r="H93" t="str">
            <v>P1</v>
          </cell>
          <cell r="I93" t="str">
            <v>Não Vinculado</v>
          </cell>
        </row>
        <row r="94">
          <cell r="A94" t="str">
            <v>R P RODRIGUES ROCHA LTDA - OTICA AVENIDA</v>
          </cell>
          <cell r="B94" t="str">
            <v>36.038.109/0001-65</v>
          </cell>
          <cell r="C94" t="str">
            <v>-</v>
          </cell>
          <cell r="D94" t="str">
            <v>Repasse da Folha - Lojas conveniadas</v>
          </cell>
          <cell r="E94" t="str">
            <v>FAT/BOL</v>
          </cell>
          <cell r="F94" t="str">
            <v>Pessoal</v>
          </cell>
          <cell r="G94" t="str">
            <v>Repasses da Folha</v>
          </cell>
          <cell r="H94" t="str">
            <v>P1</v>
          </cell>
          <cell r="I94" t="str">
            <v>Não Vinculado</v>
          </cell>
        </row>
        <row r="95">
          <cell r="A95" t="str">
            <v xml:space="preserve">RECEITA FEDERAL DO BRASIL </v>
          </cell>
          <cell r="B95" t="str">
            <v>NB000000000001</v>
          </cell>
          <cell r="C95" t="str">
            <v>-</v>
          </cell>
          <cell r="D95" t="str">
            <v>Recolhimento Diversos - Empregados</v>
          </cell>
          <cell r="E95" t="str">
            <v>DARF</v>
          </cell>
          <cell r="F95" t="str">
            <v>Tributos</v>
          </cell>
          <cell r="G95" t="str">
            <v>Tributos</v>
          </cell>
          <cell r="H95" t="str">
            <v>P1</v>
          </cell>
          <cell r="I95" t="str">
            <v>Não Vinculado</v>
          </cell>
        </row>
        <row r="96">
          <cell r="A96" t="str">
            <v>RECEITA FEDERAL DO BRASIL - CLARO</v>
          </cell>
          <cell r="B96" t="str">
            <v>NB000000000001</v>
          </cell>
          <cell r="C96" t="str">
            <v>-</v>
          </cell>
          <cell r="D96" t="str">
            <v>Recolhimento IRRF - Fatura CLARO</v>
          </cell>
          <cell r="E96" t="str">
            <v>DARF</v>
          </cell>
          <cell r="F96" t="str">
            <v>Tributos</v>
          </cell>
          <cell r="G96" t="str">
            <v>Tributos</v>
          </cell>
          <cell r="H96" t="str">
            <v>P1</v>
          </cell>
          <cell r="I96" t="str">
            <v>Não Vinculado</v>
          </cell>
        </row>
        <row r="97">
          <cell r="A97" t="str">
            <v>RECEITA FEDERAL DO BRASIL - IRRF</v>
          </cell>
          <cell r="B97" t="str">
            <v>NB000000000001</v>
          </cell>
          <cell r="C97" t="str">
            <v>-</v>
          </cell>
          <cell r="D97" t="str">
            <v>Recolhimento IRRF - Folha de Pagamento</v>
          </cell>
          <cell r="E97" t="str">
            <v>DARF</v>
          </cell>
          <cell r="F97" t="str">
            <v>Pessoal</v>
          </cell>
          <cell r="G97" t="str">
            <v>Encargos Sociais</v>
          </cell>
          <cell r="H97" t="str">
            <v>P1</v>
          </cell>
          <cell r="I97" t="str">
            <v>Não Vinculado</v>
          </cell>
        </row>
        <row r="98">
          <cell r="A98" t="str">
            <v>RECEITA FEDERAL DO BRASIL - INSS</v>
          </cell>
          <cell r="B98" t="str">
            <v>NB000000000001</v>
          </cell>
          <cell r="C98" t="str">
            <v>-</v>
          </cell>
          <cell r="D98" t="str">
            <v>Recolhimento INSS - Folha de Pagamento</v>
          </cell>
          <cell r="E98" t="str">
            <v>DARF</v>
          </cell>
          <cell r="F98" t="str">
            <v>Pessoal</v>
          </cell>
          <cell r="G98" t="str">
            <v>Encargos Sociais</v>
          </cell>
          <cell r="H98" t="str">
            <v>P1</v>
          </cell>
          <cell r="I98" t="str">
            <v>Não Vinculado</v>
          </cell>
        </row>
        <row r="99">
          <cell r="A99" t="str">
            <v>RECEITA FEDERAL DO BRASIL - CPRB</v>
          </cell>
          <cell r="B99" t="str">
            <v>NB000000000001</v>
          </cell>
          <cell r="C99" t="str">
            <v>-</v>
          </cell>
          <cell r="D99" t="str">
            <v>Recolhimento CPRB (2985) - Patronal</v>
          </cell>
          <cell r="E99" t="str">
            <v>DARF</v>
          </cell>
          <cell r="F99" t="str">
            <v>Tributos</v>
          </cell>
          <cell r="G99" t="str">
            <v>Tributos</v>
          </cell>
          <cell r="H99" t="str">
            <v>P1</v>
          </cell>
          <cell r="I99" t="str">
            <v>Não Vinculado</v>
          </cell>
        </row>
        <row r="100">
          <cell r="A100" t="str">
            <v>RECEITA FEDERAL DO BRASIL - CSLL</v>
          </cell>
          <cell r="B100" t="str">
            <v>NB000000000001</v>
          </cell>
          <cell r="C100" t="str">
            <v>-</v>
          </cell>
          <cell r="D100" t="str">
            <v>Recolhimento CSLL (5987)</v>
          </cell>
          <cell r="E100" t="str">
            <v>DARF</v>
          </cell>
          <cell r="F100" t="str">
            <v>Tributos</v>
          </cell>
          <cell r="G100" t="str">
            <v>Tributos</v>
          </cell>
          <cell r="H100" t="str">
            <v>P1</v>
          </cell>
          <cell r="I100" t="str">
            <v>Não Vinculado</v>
          </cell>
        </row>
        <row r="101">
          <cell r="A101" t="str">
            <v>RECEITA FEDERAL DO BRASIL - CSLL (2484)</v>
          </cell>
          <cell r="B101" t="str">
            <v>NB000000000001</v>
          </cell>
          <cell r="C101" t="str">
            <v>-</v>
          </cell>
          <cell r="D101" t="str">
            <v>Recolhimento CSLL (2484)</v>
          </cell>
          <cell r="E101" t="str">
            <v>DARF</v>
          </cell>
          <cell r="F101" t="str">
            <v>Tributos</v>
          </cell>
          <cell r="G101" t="str">
            <v>Tributos</v>
          </cell>
          <cell r="H101" t="str">
            <v>P1</v>
          </cell>
          <cell r="I101" t="str">
            <v>Não Vinculado</v>
          </cell>
        </row>
        <row r="102">
          <cell r="A102" t="str">
            <v>RECEITA FEDERAL DO BRASIL - PCC</v>
          </cell>
          <cell r="B102" t="str">
            <v>NB000000000001</v>
          </cell>
          <cell r="C102" t="str">
            <v>-</v>
          </cell>
          <cell r="D102" t="str">
            <v>Recolhimento PCC (5952)</v>
          </cell>
          <cell r="E102" t="str">
            <v>DARF</v>
          </cell>
          <cell r="F102" t="str">
            <v>Tributos</v>
          </cell>
          <cell r="G102" t="str">
            <v>Tributos</v>
          </cell>
          <cell r="H102" t="str">
            <v>P1</v>
          </cell>
          <cell r="I102" t="str">
            <v>Não Vinculado</v>
          </cell>
        </row>
        <row r="103">
          <cell r="A103" t="str">
            <v>RECEITA FEDERAL DO BRASIL - IRRF TERCEIROS</v>
          </cell>
          <cell r="B103" t="str">
            <v>NB000000000001</v>
          </cell>
          <cell r="C103" t="str">
            <v>-</v>
          </cell>
          <cell r="D103" t="str">
            <v>Recolhimento IRRF Terceiros (1708)</v>
          </cell>
          <cell r="E103" t="str">
            <v>DARF</v>
          </cell>
          <cell r="F103" t="str">
            <v>Tributos</v>
          </cell>
          <cell r="G103" t="str">
            <v>Tributos</v>
          </cell>
          <cell r="H103" t="str">
            <v>P1</v>
          </cell>
          <cell r="I103" t="str">
            <v>Não Vinculado</v>
          </cell>
        </row>
        <row r="104">
          <cell r="A104" t="str">
            <v>RECEITA FEDERAL DO BRASIL - IRRF UNIMED</v>
          </cell>
          <cell r="B104" t="str">
            <v>NB000000000001</v>
          </cell>
          <cell r="C104" t="str">
            <v>-</v>
          </cell>
          <cell r="D104" t="str">
            <v>Recolhimento IRRF Unimed (3280)</v>
          </cell>
          <cell r="E104" t="str">
            <v>DARF</v>
          </cell>
          <cell r="F104" t="str">
            <v>Tributos</v>
          </cell>
          <cell r="G104" t="str">
            <v>Tributos</v>
          </cell>
          <cell r="H104" t="str">
            <v>P1</v>
          </cell>
          <cell r="I104" t="str">
            <v>Não Vinculado</v>
          </cell>
        </row>
        <row r="105">
          <cell r="A105" t="str">
            <v>RECEITA FEDERAL DO BRASIL - INSS TERCEIRO</v>
          </cell>
          <cell r="B105" t="str">
            <v>NB000000000001</v>
          </cell>
          <cell r="C105" t="str">
            <v>-</v>
          </cell>
          <cell r="D105" t="str">
            <v>Recolhimento INSS Terceiro (1162)</v>
          </cell>
          <cell r="E105" t="str">
            <v>DARF</v>
          </cell>
          <cell r="F105" t="str">
            <v>Tributos</v>
          </cell>
          <cell r="G105" t="str">
            <v>Tributos</v>
          </cell>
          <cell r="H105" t="str">
            <v>P1</v>
          </cell>
          <cell r="I105" t="str">
            <v>Não Vinculado</v>
          </cell>
        </row>
        <row r="106">
          <cell r="A106" t="str">
            <v>RECEITA FEDERAL DO BRASIL - PIS/PASEP</v>
          </cell>
          <cell r="B106" t="str">
            <v>NB000000000001</v>
          </cell>
          <cell r="C106" t="str">
            <v>-</v>
          </cell>
          <cell r="D106" t="str">
            <v>Recolhimento PIS/PASEP Cumulativo (8109)</v>
          </cell>
          <cell r="E106" t="str">
            <v>DARF</v>
          </cell>
          <cell r="F106" t="str">
            <v>Tributos</v>
          </cell>
          <cell r="G106" t="str">
            <v>Tributos</v>
          </cell>
          <cell r="H106" t="str">
            <v>P1</v>
          </cell>
          <cell r="I106" t="str">
            <v>Não Vinculado</v>
          </cell>
        </row>
        <row r="107">
          <cell r="A107" t="str">
            <v>RECEITA FEDERAL DO BRASIL - COFINS</v>
          </cell>
          <cell r="B107" t="str">
            <v>NB000000000001</v>
          </cell>
          <cell r="C107" t="str">
            <v>-</v>
          </cell>
          <cell r="D107" t="str">
            <v>Recolhimento COFINS Cumulativo (2172)</v>
          </cell>
          <cell r="E107" t="str">
            <v>DARF</v>
          </cell>
          <cell r="F107" t="str">
            <v>Tributos</v>
          </cell>
          <cell r="G107" t="str">
            <v>Tributos</v>
          </cell>
          <cell r="H107" t="str">
            <v>P1</v>
          </cell>
          <cell r="I107" t="str">
            <v>Não Vinculado</v>
          </cell>
        </row>
        <row r="108">
          <cell r="A108" t="str">
            <v>RITA DE CASSIA MELO DA SILVA</v>
          </cell>
          <cell r="B108" t="str">
            <v>436.405.402-04</v>
          </cell>
          <cell r="C108" t="str">
            <v>-</v>
          </cell>
          <cell r="D108" t="str">
            <v>Pensão Alimentícia</v>
          </cell>
          <cell r="E108" t="str">
            <v>RECIBO</v>
          </cell>
          <cell r="F108" t="str">
            <v>Pessoal</v>
          </cell>
          <cell r="G108" t="str">
            <v>Pensão Alimentícia</v>
          </cell>
          <cell r="H108" t="str">
            <v>P1</v>
          </cell>
          <cell r="I108" t="str">
            <v>Não Vinculado</v>
          </cell>
        </row>
        <row r="109">
          <cell r="A109" t="str">
            <v>ROBERTO CESAR DINIZ CABRERA SOCIEDADE INDIVIDUAL ADVOCA</v>
          </cell>
          <cell r="B109" t="str">
            <v>29.099.089/0001-77</v>
          </cell>
          <cell r="C109" t="str">
            <v>10/2024</v>
          </cell>
          <cell r="D109" t="str">
            <v>Assessoria e Consultoria Jurídica</v>
          </cell>
          <cell r="E109" t="str">
            <v>NFS-E</v>
          </cell>
          <cell r="F109" t="str">
            <v>Fornecedores de Serviços</v>
          </cell>
          <cell r="G109" t="str">
            <v>Contratos Administrativos / Gerais</v>
          </cell>
          <cell r="H109" t="str">
            <v>P1</v>
          </cell>
          <cell r="I109" t="str">
            <v>Não Vinculado</v>
          </cell>
        </row>
        <row r="110">
          <cell r="A110" t="str">
            <v>SAFENET INFORMATICA LTDA</v>
          </cell>
          <cell r="B110" t="str">
            <v>08.014.539/0001-01</v>
          </cell>
          <cell r="C110" t="str">
            <v>18/2024</v>
          </cell>
          <cell r="D110" t="str">
            <v>Licença de uso de sistema nacional de gravames</v>
          </cell>
          <cell r="E110" t="str">
            <v>NFS-E</v>
          </cell>
          <cell r="F110" t="str">
            <v>Fornecedores de Serviços</v>
          </cell>
          <cell r="G110" t="str">
            <v>Contratos Críticos / Essenciais</v>
          </cell>
          <cell r="H110" t="str">
            <v>P1</v>
          </cell>
          <cell r="I110" t="str">
            <v>Não Vinculado</v>
          </cell>
        </row>
        <row r="111">
          <cell r="A111" t="str">
            <v>SCHNEIDER ELETRIC IT BRASIL 1</v>
          </cell>
          <cell r="B111" t="str">
            <v>82.743.287/0039-87</v>
          </cell>
          <cell r="C111" t="str">
            <v>003/2022</v>
          </cell>
          <cell r="D111" t="str">
            <v>Serviços de manutenção de Sistemas Ininterruptos de Energia</v>
          </cell>
          <cell r="E111" t="str">
            <v>NFS-E</v>
          </cell>
          <cell r="F111" t="str">
            <v>Fornecedores de Serviços</v>
          </cell>
          <cell r="G111" t="str">
            <v>Contratos Críticos / Essenciais</v>
          </cell>
          <cell r="H111" t="str">
            <v>P3</v>
          </cell>
          <cell r="I111" t="str">
            <v>Não Vinculado</v>
          </cell>
        </row>
        <row r="112">
          <cell r="A112" t="str">
            <v>SCHNEIDER ELETRIC IT BRASIL 2</v>
          </cell>
          <cell r="B112" t="str">
            <v>82.743.287/0039-87</v>
          </cell>
          <cell r="C112" t="str">
            <v>015/2022</v>
          </cell>
          <cell r="D112" t="str">
            <v>Manutenção de nobreak</v>
          </cell>
          <cell r="E112" t="str">
            <v>NFS-E</v>
          </cell>
          <cell r="F112" t="str">
            <v>Fornecedores de Serviços</v>
          </cell>
          <cell r="G112" t="str">
            <v>Contratos Críticos / Essenciais</v>
          </cell>
          <cell r="H112" t="str">
            <v>P3</v>
          </cell>
          <cell r="I112" t="str">
            <v>Não Vinculado</v>
          </cell>
        </row>
        <row r="113">
          <cell r="A113" t="str">
            <v>SCHNEIDER ELETRIC IT BRASIL 3</v>
          </cell>
          <cell r="B113" t="str">
            <v>82.743.287/0039-87</v>
          </cell>
          <cell r="C113" t="str">
            <v>001/2025</v>
          </cell>
          <cell r="D113" t="str">
            <v xml:space="preserve"> Fornecimento e instalação de 02 (dois) bancos de baterias </v>
          </cell>
          <cell r="E113" t="str">
            <v>NFS-E</v>
          </cell>
          <cell r="F113" t="str">
            <v>Fornecedores de Serviços</v>
          </cell>
          <cell r="G113" t="str">
            <v>Contratos Críticos / Essenciais</v>
          </cell>
          <cell r="H113" t="str">
            <v>P3</v>
          </cell>
          <cell r="I113" t="str">
            <v>Não Vinculado</v>
          </cell>
        </row>
        <row r="114">
          <cell r="A114" t="str">
            <v>SCHNEIDER ELETRIC IT BRASIL 4</v>
          </cell>
          <cell r="B114" t="str">
            <v>82.743.287/0039-87</v>
          </cell>
          <cell r="C114" t="str">
            <v>008/2023</v>
          </cell>
          <cell r="D114" t="str">
            <v>Desenvolvimento de solução de redundância de carga e segurança elétrica do Centro de
Processamento de Dados II da PRODAM</v>
          </cell>
          <cell r="E114" t="str">
            <v>NFS-E</v>
          </cell>
          <cell r="F114" t="str">
            <v>Fornecedores de Serviços</v>
          </cell>
          <cell r="G114" t="str">
            <v>Contratos Críticos / Essenciais</v>
          </cell>
          <cell r="H114" t="str">
            <v>P3</v>
          </cell>
          <cell r="I114" t="str">
            <v>Não Vinculado</v>
          </cell>
        </row>
        <row r="115">
          <cell r="A115" t="str">
            <v>SEFAZ</v>
          </cell>
          <cell r="B115" t="str">
            <v>02.030.715/0001-12</v>
          </cell>
          <cell r="C115" t="str">
            <v>-</v>
          </cell>
          <cell r="D115" t="str">
            <v>Taxas Administrativas/ICMS</v>
          </cell>
          <cell r="E115" t="str">
            <v>DAR</v>
          </cell>
          <cell r="F115" t="str">
            <v>Tributos</v>
          </cell>
          <cell r="G115" t="str">
            <v>Tributos</v>
          </cell>
          <cell r="H115" t="str">
            <v>P1</v>
          </cell>
          <cell r="I115" t="str">
            <v>Não Vinculado</v>
          </cell>
        </row>
        <row r="116">
          <cell r="A116" t="str">
            <v>SERGIO RODRIGUES DA SILVA</v>
          </cell>
          <cell r="B116" t="str">
            <v>234.121.352-91</v>
          </cell>
          <cell r="C116" t="str">
            <v>-</v>
          </cell>
          <cell r="D116" t="str">
            <v>Membro/Conselheiros</v>
          </cell>
          <cell r="E116" t="str">
            <v>RECIBO</v>
          </cell>
          <cell r="F116" t="str">
            <v>Pessoal</v>
          </cell>
          <cell r="G116" t="str">
            <v>Membro/Conselheiros</v>
          </cell>
          <cell r="H116" t="str">
            <v>P1</v>
          </cell>
          <cell r="I116" t="str">
            <v>Não Vinculado</v>
          </cell>
        </row>
        <row r="117">
          <cell r="A117" t="str">
            <v>SERPRO</v>
          </cell>
          <cell r="B117" t="str">
            <v>33.683.111/0002-80</v>
          </cell>
          <cell r="C117" t="str">
            <v>7/2020</v>
          </cell>
          <cell r="D117" t="str">
            <v>Emissão de Certificado Digital</v>
          </cell>
          <cell r="E117" t="str">
            <v>NFS-E/BOL</v>
          </cell>
          <cell r="F117" t="str">
            <v>Fornecedores de Serviços</v>
          </cell>
          <cell r="G117" t="str">
            <v>Contratos Críticos / Essenciais</v>
          </cell>
          <cell r="H117" t="str">
            <v>P1</v>
          </cell>
          <cell r="I117" t="str">
            <v>Não Vinculado</v>
          </cell>
        </row>
        <row r="118">
          <cell r="A118" t="str">
            <v>SGOELLNER CONSULTORIA LTDA</v>
          </cell>
          <cell r="B118" t="str">
            <v>54.343.414/0001-42</v>
          </cell>
          <cell r="C118" t="str">
            <v>-</v>
          </cell>
          <cell r="D118" t="str">
            <v>Auditoria Externa Independente das Demonstrações Contábeis da PRODAM</v>
          </cell>
          <cell r="E118" t="str">
            <v>NFS-E</v>
          </cell>
          <cell r="F118" t="str">
            <v>Fornecedores de Produtos/Serviços e serviços sem contrato</v>
          </cell>
          <cell r="G118" t="str">
            <v>Despesas Gerais</v>
          </cell>
          <cell r="H118" t="str">
            <v>P3</v>
          </cell>
          <cell r="I118" t="str">
            <v>Não Vinculado</v>
          </cell>
        </row>
        <row r="119">
          <cell r="A119" t="str">
            <v>SINDPD-AM</v>
          </cell>
          <cell r="B119" t="str">
            <v>22.787.279.0001-38</v>
          </cell>
          <cell r="C119" t="str">
            <v>-</v>
          </cell>
          <cell r="D119" t="str">
            <v>Repasse da Folha - SINDP</v>
          </cell>
          <cell r="E119" t="str">
            <v>RECIBO</v>
          </cell>
          <cell r="F119" t="str">
            <v>Pessoal</v>
          </cell>
          <cell r="G119" t="str">
            <v>Repasses da Folha</v>
          </cell>
          <cell r="H119" t="str">
            <v>P1</v>
          </cell>
          <cell r="I119" t="str">
            <v>Não Vinculado</v>
          </cell>
        </row>
        <row r="120">
          <cell r="A120" t="str">
            <v>SINETRAM</v>
          </cell>
          <cell r="B120" t="str">
            <v>46.031.970/0001-04</v>
          </cell>
          <cell r="C120" t="str">
            <v>-</v>
          </cell>
          <cell r="D120" t="str">
            <v>Vale Transporte dos Empregados</v>
          </cell>
          <cell r="E120" t="str">
            <v>BOLETO</v>
          </cell>
          <cell r="F120" t="str">
            <v>Pessoal</v>
          </cell>
          <cell r="G120" t="str">
            <v>Benefícios</v>
          </cell>
          <cell r="H120" t="str">
            <v>P1</v>
          </cell>
          <cell r="I120" t="str">
            <v>Não Vinculado</v>
          </cell>
        </row>
        <row r="121">
          <cell r="A121" t="str">
            <v xml:space="preserve">STEMAC S/A GRUPO GERADORES </v>
          </cell>
          <cell r="B121" t="str">
            <v>92.753.268/0016-07</v>
          </cell>
          <cell r="C121" t="str">
            <v>5/2022</v>
          </cell>
          <cell r="D121" t="str">
            <v>Manutenção Preventiva geradores</v>
          </cell>
          <cell r="E121" t="str">
            <v>NFS-E/BOL</v>
          </cell>
          <cell r="F121" t="str">
            <v>Fornecedores de Serviços</v>
          </cell>
          <cell r="G121" t="str">
            <v>Contratos Administrativos / Gerais</v>
          </cell>
          <cell r="H121" t="str">
            <v>P1</v>
          </cell>
          <cell r="I121" t="str">
            <v>Não Vinculado</v>
          </cell>
        </row>
        <row r="122">
          <cell r="A122" t="str">
            <v>STILLE TECNOLOGIA &amp; INOVACAO LTDA</v>
          </cell>
          <cell r="B122" t="str">
            <v>00.603.139/0001-20</v>
          </cell>
          <cell r="C122" t="str">
            <v>-</v>
          </cell>
          <cell r="D122" t="str">
            <v>Serviço de licenciamento de programa</v>
          </cell>
          <cell r="E122" t="str">
            <v>NFS-E/BOL</v>
          </cell>
          <cell r="F122" t="str">
            <v>Fornecedores de Produtos/Serviços e serviços sem contrato</v>
          </cell>
          <cell r="G122" t="str">
            <v>Despesas Gerais</v>
          </cell>
          <cell r="H122" t="str">
            <v>P3</v>
          </cell>
          <cell r="I122" t="str">
            <v>Não Vinculado</v>
          </cell>
        </row>
        <row r="123">
          <cell r="A123" t="str">
            <v>SUHAB</v>
          </cell>
          <cell r="B123" t="str">
            <v>04-355-863/0001-32</v>
          </cell>
          <cell r="C123" t="str">
            <v>-</v>
          </cell>
          <cell r="D123" t="str">
            <v>Repasse da Folha - SUHAB</v>
          </cell>
          <cell r="E123" t="str">
            <v>RECIBO</v>
          </cell>
          <cell r="F123" t="str">
            <v>Pessoal</v>
          </cell>
          <cell r="G123" t="str">
            <v>Repasses da Folha</v>
          </cell>
          <cell r="H123" t="str">
            <v>P1</v>
          </cell>
          <cell r="I123" t="str">
            <v>Não Vinculado</v>
          </cell>
        </row>
        <row r="124">
          <cell r="A124" t="str">
            <v>SUPORTE SOLUCOES EM TECNOLOGIA LTDA</v>
          </cell>
          <cell r="B124" t="str">
            <v>28.749.124/0001-93</v>
          </cell>
          <cell r="C124" t="str">
            <v>-</v>
          </cell>
          <cell r="D124" t="str">
            <v>Treinamento do Sistema SEI</v>
          </cell>
          <cell r="E124" t="str">
            <v>NFS-E</v>
          </cell>
          <cell r="F124" t="str">
            <v>Fornecedores de Produtos/Serviços e serviços sem contrato</v>
          </cell>
          <cell r="G124" t="str">
            <v>Despesas Gerais</v>
          </cell>
          <cell r="H124" t="str">
            <v>P3</v>
          </cell>
          <cell r="I124" t="str">
            <v>Não Vinculado</v>
          </cell>
        </row>
        <row r="125">
          <cell r="A125" t="str">
            <v>SUSTENTA TELECOMUNICACOES</v>
          </cell>
          <cell r="B125" t="str">
            <v>16.686.031/0002-69</v>
          </cell>
          <cell r="C125" t="str">
            <v>-</v>
          </cell>
          <cell r="D125" t="str">
            <v>Colocation - Detran/Shopping Ponta Negra</v>
          </cell>
          <cell r="E125" t="str">
            <v>FAT/BOL</v>
          </cell>
          <cell r="F125" t="str">
            <v>Fornecedores de Produtos/Serviços e serviços sem contrato</v>
          </cell>
          <cell r="G125" t="str">
            <v>Despesas Gerais</v>
          </cell>
          <cell r="H125" t="str">
            <v>P3</v>
          </cell>
          <cell r="I125" t="str">
            <v>Não Vinculado</v>
          </cell>
        </row>
        <row r="126">
          <cell r="A126" t="str">
            <v>RYMO-IMAGEM E PRODUTOS GRAFICOS DA AMAZONIA LTDA</v>
          </cell>
          <cell r="B126" t="str">
            <v>14.220.230/0001-70</v>
          </cell>
          <cell r="C126" t="str">
            <v>-</v>
          </cell>
          <cell r="D126" t="str">
            <v>Material de expediente</v>
          </cell>
          <cell r="E126" t="str">
            <v xml:space="preserve">DANFE </v>
          </cell>
          <cell r="F126" t="str">
            <v>Fornecedores de Produtos/Serviços e serviços sem contrato</v>
          </cell>
          <cell r="G126" t="str">
            <v>Despesas Gerais</v>
          </cell>
          <cell r="H126" t="str">
            <v>P3</v>
          </cell>
          <cell r="I126" t="str">
            <v>Não Vinculado</v>
          </cell>
        </row>
        <row r="127">
          <cell r="A127" t="str">
            <v>TAM SUPORTE MANUTENCAO</v>
          </cell>
          <cell r="B127" t="str">
            <v>41.952.350/0001-35</v>
          </cell>
          <cell r="C127" t="str">
            <v>24/2024</v>
          </cell>
          <cell r="D127" t="str">
            <v>Suporte Sistema ERP</v>
          </cell>
          <cell r="E127" t="str">
            <v>NFS-E/BOL</v>
          </cell>
          <cell r="F127" t="str">
            <v>Fornecedores de Serviços</v>
          </cell>
          <cell r="G127" t="str">
            <v>Contratos Administrativos / Gerais</v>
          </cell>
          <cell r="H127" t="str">
            <v>P1</v>
          </cell>
          <cell r="I127" t="str">
            <v>Não Vinculado</v>
          </cell>
        </row>
        <row r="128">
          <cell r="A128" t="str">
            <v>TAM SUPORTE MANUTENCAO - PROPOSTA 250222</v>
          </cell>
          <cell r="B128" t="str">
            <v>41.952.350/0001-35</v>
          </cell>
          <cell r="C128" t="str">
            <v>P. 250222</v>
          </cell>
          <cell r="D128" t="str">
            <v>Configurador de Tributos e NFS Portal Nacional</v>
          </cell>
          <cell r="E128" t="str">
            <v>NFS-E/BOL</v>
          </cell>
          <cell r="F128" t="str">
            <v>Fornecedores de Serviços</v>
          </cell>
          <cell r="G128" t="str">
            <v>Contratos Administrativos / Gerais</v>
          </cell>
          <cell r="H128" t="str">
            <v>P1</v>
          </cell>
          <cell r="I128" t="str">
            <v>Não Vinculado</v>
          </cell>
        </row>
        <row r="129">
          <cell r="A129" t="str">
            <v>TOCANTINS RADIO TAXI LTDA</v>
          </cell>
          <cell r="B129" t="str">
            <v>15.820.681/0001-01</v>
          </cell>
          <cell r="C129" t="str">
            <v>13/2024</v>
          </cell>
          <cell r="D129" t="str">
            <v>Serviço de intermediação de Táxi</v>
          </cell>
          <cell r="E129" t="str">
            <v>NFS-E</v>
          </cell>
          <cell r="F129" t="str">
            <v>Fornecedores de Produtos/Serviços e serviços sem contrato</v>
          </cell>
          <cell r="G129" t="str">
            <v>Despesas Gerais</v>
          </cell>
          <cell r="H129" t="str">
            <v>P3</v>
          </cell>
          <cell r="I129" t="str">
            <v>Não Vinculado</v>
          </cell>
        </row>
        <row r="130">
          <cell r="A130" t="str">
            <v>TOTVS S/A 1</v>
          </cell>
          <cell r="B130" t="str">
            <v>53.113.791/0001-22</v>
          </cell>
          <cell r="C130" t="str">
            <v>10/2023</v>
          </cell>
          <cell r="D130" t="str">
            <v>fornecimento de licenciamento perpétuo de sistema Enterprise Resource Planning (ERP)</v>
          </cell>
          <cell r="E130" t="str">
            <v>NFS-E/BOL</v>
          </cell>
          <cell r="F130" t="str">
            <v>Fornecedores de Serviços</v>
          </cell>
          <cell r="G130" t="str">
            <v>Contratos Administrativos / Gerais</v>
          </cell>
          <cell r="H130" t="str">
            <v>P1</v>
          </cell>
          <cell r="I130" t="str">
            <v>Não Vinculado</v>
          </cell>
        </row>
        <row r="131">
          <cell r="A131" t="str">
            <v>TOTVS S/A 2</v>
          </cell>
          <cell r="B131" t="str">
            <v>53.113.791/0001-22</v>
          </cell>
          <cell r="C131" t="str">
            <v>10/2023</v>
          </cell>
          <cell r="D131" t="str">
            <v>Sup Tecnico, manut. E outros serv. tcnol. informat.</v>
          </cell>
          <cell r="E131" t="str">
            <v>NFS-E/BOL</v>
          </cell>
          <cell r="F131" t="str">
            <v>Fornecedores de Serviços</v>
          </cell>
          <cell r="G131" t="str">
            <v>Contratos Administrativos / Gerais</v>
          </cell>
          <cell r="H131" t="str">
            <v>P1</v>
          </cell>
          <cell r="I131" t="str">
            <v>Não Vinculado</v>
          </cell>
        </row>
        <row r="132">
          <cell r="A132" t="str">
            <v>TOTVS S/A 3</v>
          </cell>
          <cell r="B132" t="str">
            <v>53.113.791/0001-22</v>
          </cell>
          <cell r="C132" t="str">
            <v>10/2023</v>
          </cell>
          <cell r="D132" t="str">
            <v>fornecimento de licenciamento perpétuo de sistema Enterprise Resource Planning (ERP)</v>
          </cell>
          <cell r="E132" t="str">
            <v>NFS-E/BOL</v>
          </cell>
          <cell r="F132" t="str">
            <v>Fornecedores de Serviços</v>
          </cell>
          <cell r="G132" t="str">
            <v>Contratos Administrativos / Gerais</v>
          </cell>
          <cell r="H132" t="str">
            <v>P1</v>
          </cell>
          <cell r="I132" t="str">
            <v>Não Vinculado</v>
          </cell>
        </row>
        <row r="133">
          <cell r="A133" t="str">
            <v>TOTVS S/A - RM LABORE</v>
          </cell>
          <cell r="B133" t="str">
            <v>53.113.791/0001-22</v>
          </cell>
          <cell r="C133" t="str">
            <v>13/2022</v>
          </cell>
          <cell r="D133" t="str">
            <v>Suporte técnico, manutenção e outros serviços</v>
          </cell>
          <cell r="E133" t="str">
            <v>NFS-E/BOL</v>
          </cell>
          <cell r="F133" t="str">
            <v>Fornecedores de Serviços</v>
          </cell>
          <cell r="G133" t="str">
            <v>Contratos Administrativos / Gerais</v>
          </cell>
          <cell r="H133" t="str">
            <v>P1</v>
          </cell>
          <cell r="I133" t="str">
            <v>Não Vinculado</v>
          </cell>
        </row>
        <row r="134">
          <cell r="A134" t="str">
            <v xml:space="preserve">TRT 11A. REGIAO AM </v>
          </cell>
          <cell r="B134" t="str">
            <v>01.671.187/0001-18</v>
          </cell>
          <cell r="C134" t="str">
            <v>-</v>
          </cell>
          <cell r="D134" t="str">
            <v>Pagamento de condenações judiciais, acordos homologados em juízo, custas processuais, depósitos recursais e indenizações cíveis ou administrativas.</v>
          </cell>
          <cell r="E134" t="str">
            <v>DEPJUD</v>
          </cell>
          <cell r="F134" t="str">
            <v>Despesas Judiciais e Indenizações Cíveis</v>
          </cell>
          <cell r="G134" t="str">
            <v>Despesas Judiciais e Indenizações Cíveis</v>
          </cell>
          <cell r="H134" t="str">
            <v>P1</v>
          </cell>
          <cell r="I134" t="str">
            <v>Não Vinculado</v>
          </cell>
        </row>
        <row r="135">
          <cell r="A135" t="str">
            <v>VEROCHEQUE REFEICOES LTDA - VEROCARD</v>
          </cell>
          <cell r="B135" t="str">
            <v>06.344.497/0001-41</v>
          </cell>
          <cell r="C135" t="str">
            <v>6/2026</v>
          </cell>
          <cell r="D135" t="str">
            <v>Ticket Alimentação</v>
          </cell>
          <cell r="E135" t="str">
            <v>NFS-E/BOL</v>
          </cell>
          <cell r="F135" t="str">
            <v>Pessoal</v>
          </cell>
          <cell r="G135" t="str">
            <v>Benefícios</v>
          </cell>
          <cell r="H135" t="str">
            <v>P1</v>
          </cell>
          <cell r="I135" t="str">
            <v>Não Vinculado</v>
          </cell>
        </row>
        <row r="136">
          <cell r="A136" t="str">
            <v>VICTOR GODEIRO DE MEDEIROS LIMA</v>
          </cell>
          <cell r="B136" t="str">
            <v>076.690.984-06</v>
          </cell>
          <cell r="C136" t="str">
            <v>-</v>
          </cell>
          <cell r="D136" t="str">
            <v>Membro/Conselheiros</v>
          </cell>
          <cell r="E136" t="str">
            <v>RECIBO</v>
          </cell>
          <cell r="F136" t="str">
            <v>Pessoal</v>
          </cell>
          <cell r="G136" t="str">
            <v>Membro/Conselheiros</v>
          </cell>
          <cell r="H136" t="str">
            <v>P1</v>
          </cell>
          <cell r="I136" t="str">
            <v>Não Vinculado</v>
          </cell>
        </row>
        <row r="137">
          <cell r="A137" t="str">
            <v>VS DATA COMERCIO &amp; DISTRIBUICAO LTDA.</v>
          </cell>
          <cell r="B137" t="str">
            <v>72.681.520/0004-61</v>
          </cell>
          <cell r="C137" t="str">
            <v>22/2023</v>
          </cell>
          <cell r="D137" t="str">
            <v>Item 1: Subscricao de servico de processamento de banco de dados Oracle em nuvem privada,</v>
          </cell>
          <cell r="E137" t="str">
            <v>NFS-E</v>
          </cell>
          <cell r="F137" t="str">
            <v>Fornecedores de Serviços</v>
          </cell>
          <cell r="G137" t="str">
            <v>Contratos Críticos / Essenciais</v>
          </cell>
          <cell r="H137" t="str">
            <v>P1</v>
          </cell>
          <cell r="I137" t="str">
            <v>Não Vinculado</v>
          </cell>
        </row>
        <row r="138">
          <cell r="A138" t="str">
            <v>VS DATA COMERCIO &amp; DISTRIBUICAO LTDA</v>
          </cell>
          <cell r="B138" t="str">
            <v>72.681.520/0004-61</v>
          </cell>
          <cell r="C138" t="str">
            <v>22/2023</v>
          </cell>
          <cell r="D138" t="str">
            <v>Item 2 Subscricao de servico de creditos universais em horas de OCPU.</v>
          </cell>
          <cell r="E138" t="str">
            <v>NFS-E</v>
          </cell>
          <cell r="F138" t="str">
            <v>Fornecedores de Serviços</v>
          </cell>
          <cell r="G138" t="str">
            <v>Contratos Críticos / Essenciais</v>
          </cell>
          <cell r="H138" t="str">
            <v>P1</v>
          </cell>
          <cell r="I138" t="str">
            <v>Não Vinculado</v>
          </cell>
        </row>
        <row r="139">
          <cell r="A139" t="str">
            <v>WANESSA DA COSTA FERREIRA</v>
          </cell>
          <cell r="B139" t="str">
            <v>065.475.386-56</v>
          </cell>
          <cell r="C139" t="str">
            <v>-</v>
          </cell>
          <cell r="D139" t="str">
            <v>Pensão Alimentícia</v>
          </cell>
          <cell r="E139" t="str">
            <v>RECIBO</v>
          </cell>
          <cell r="F139" t="str">
            <v>Pessoal</v>
          </cell>
          <cell r="G139" t="str">
            <v>Pensão Alimentícia</v>
          </cell>
          <cell r="H139" t="str">
            <v>P1</v>
          </cell>
          <cell r="I139" t="str">
            <v>Não Vinculado</v>
          </cell>
        </row>
        <row r="140">
          <cell r="A140" t="str">
            <v>ZELMA BARBOSA DE QUEIROZ</v>
          </cell>
          <cell r="B140" t="str">
            <v>384.181.692-49</v>
          </cell>
          <cell r="C140" t="str">
            <v>-</v>
          </cell>
          <cell r="D140" t="str">
            <v>Pensão Alimentícia</v>
          </cell>
          <cell r="E140" t="str">
            <v>RECIBO</v>
          </cell>
          <cell r="F140" t="str">
            <v>Pessoal</v>
          </cell>
          <cell r="G140" t="str">
            <v>Pensão Alimentícia</v>
          </cell>
          <cell r="H140" t="str">
            <v>P1</v>
          </cell>
          <cell r="I140" t="str">
            <v>Não Vinculado</v>
          </cell>
        </row>
        <row r="141">
          <cell r="A141" t="str">
            <v>COIMBRA ARTIGOS OPTICOS LTDA</v>
          </cell>
          <cell r="B141" t="str">
            <v>34.069.180/0001-80</v>
          </cell>
          <cell r="C141" t="str">
            <v>-</v>
          </cell>
          <cell r="D141" t="str">
            <v>Repasse da Folha - Lojas conveniadas</v>
          </cell>
          <cell r="E141" t="str">
            <v>BOLETO</v>
          </cell>
          <cell r="F141" t="str">
            <v>Pessoal</v>
          </cell>
          <cell r="G141" t="str">
            <v>Repasses da Folha</v>
          </cell>
          <cell r="H141" t="str">
            <v>P1</v>
          </cell>
          <cell r="I141" t="str">
            <v>Não Vinculado</v>
          </cell>
        </row>
        <row r="142">
          <cell r="A142" t="str">
            <v>DELCIO CANUTO COELHO JUNIOR</v>
          </cell>
          <cell r="B142" t="str">
            <v>818.763.192-91</v>
          </cell>
          <cell r="C142" t="str">
            <v>-</v>
          </cell>
          <cell r="D142" t="str">
            <v>Anúncios publicidade, eventos de promoção e envio de documentos.</v>
          </cell>
          <cell r="E142" t="str">
            <v>RECIBO</v>
          </cell>
          <cell r="F142" t="str">
            <v>Comercial e Marketing</v>
          </cell>
          <cell r="G142" t="str">
            <v>Comercial e Marketing</v>
          </cell>
          <cell r="H142" t="str">
            <v>P3</v>
          </cell>
          <cell r="I142" t="str">
            <v>Não Vinculado</v>
          </cell>
        </row>
        <row r="143">
          <cell r="A143" t="str">
            <v>NIC.BR - NÚCLEO DE INFORMAÇÃP E COORDENAÇÃO DO PONTO BR</v>
          </cell>
          <cell r="B143" t="str">
            <v>05.506.560/0001-36</v>
          </cell>
          <cell r="C143" t="str">
            <v>-</v>
          </cell>
          <cell r="D143" t="str">
            <v>tarifas de boleto, Pix, taxas de alvará, juntas comerciais, além de multas/juros por atrasos</v>
          </cell>
          <cell r="E143" t="str">
            <v>BOLETO</v>
          </cell>
          <cell r="F143" t="str">
            <v>Tarifas e Taxas Administrativas</v>
          </cell>
          <cell r="G143" t="str">
            <v>Despesas Administrativas</v>
          </cell>
          <cell r="H143" t="str">
            <v>P1</v>
          </cell>
          <cell r="I143" t="str">
            <v>Não Vinculado</v>
          </cell>
        </row>
        <row r="144">
          <cell r="A144" t="str">
            <v>CARTÃO DE CRÉDITO CORPORATIVO</v>
          </cell>
          <cell r="C144" t="str">
            <v>-</v>
          </cell>
          <cell r="D144" t="str">
            <v>Cartão Corporativo</v>
          </cell>
          <cell r="E144" t="str">
            <v>DÉB. AUTOMÁTICO</v>
          </cell>
          <cell r="F144" t="str">
            <v>Cartão Corporativo</v>
          </cell>
          <cell r="G144" t="str">
            <v>Contratos Críticos / Essenciais</v>
          </cell>
          <cell r="H144" t="str">
            <v>P1</v>
          </cell>
          <cell r="I144" t="str">
            <v>Não Vinculado</v>
          </cell>
        </row>
        <row r="145">
          <cell r="A145" t="str">
            <v xml:space="preserve">INFO STORE COMPUTADORES DA AMAZONIA </v>
          </cell>
          <cell r="B145" t="str">
            <v>02.337.524/0001-06 </v>
          </cell>
          <cell r="C145" t="str">
            <v>-</v>
          </cell>
          <cell r="D145" t="str">
            <v>Aquisição de máquinas, computadores, móveis ou reformas</v>
          </cell>
          <cell r="E145" t="str">
            <v>NF-E</v>
          </cell>
          <cell r="F145" t="str">
            <v>Fornecedores de Produtos/Serviços e serviços sem contrato</v>
          </cell>
          <cell r="G145" t="str">
            <v>Despesas Gerais</v>
          </cell>
          <cell r="H145" t="str">
            <v>P3</v>
          </cell>
          <cell r="I145" t="str">
            <v>Não Vinculado</v>
          </cell>
        </row>
        <row r="146">
          <cell r="A146" t="str">
            <v>AMAZON INFORMATICA LTDA</v>
          </cell>
          <cell r="B146" t="str">
            <v>07.519.133/0001-18</v>
          </cell>
          <cell r="C146" t="str">
            <v>-</v>
          </cell>
          <cell r="D146" t="str">
            <v>Aquisição de máquinas, computadores, móveis ou reformas</v>
          </cell>
          <cell r="E146" t="str">
            <v>NF-E</v>
          </cell>
          <cell r="F146" t="str">
            <v>Fornecedores de Produtos/Serviços e serviços sem contrato</v>
          </cell>
          <cell r="G146" t="str">
            <v>Despesas Gerais</v>
          </cell>
          <cell r="H146" t="str">
            <v>P3</v>
          </cell>
          <cell r="I146" t="str">
            <v>Não Vinculado</v>
          </cell>
        </row>
        <row r="147">
          <cell r="A147" t="str">
            <v>TELECOMUNICACOES E ELETRONICA MELO LTDA</v>
          </cell>
          <cell r="B147" t="str">
            <v>04.615.399/0001-76</v>
          </cell>
          <cell r="C147" t="str">
            <v>-</v>
          </cell>
          <cell r="D147" t="str">
            <v>Compras de produtos, serviços, mercadorias e insumos</v>
          </cell>
          <cell r="E147" t="str">
            <v>NF-E/BOL</v>
          </cell>
          <cell r="F147" t="str">
            <v>Fornecedores de Produtos/Serviços e serviços sem contrato</v>
          </cell>
          <cell r="G147" t="str">
            <v>Despesas Gerais</v>
          </cell>
          <cell r="H147" t="str">
            <v>P3</v>
          </cell>
          <cell r="I147" t="str">
            <v>Não Vinculado</v>
          </cell>
        </row>
        <row r="148">
          <cell r="A148" t="str">
            <v>SV INSTALACOES LTDA</v>
          </cell>
          <cell r="B148" t="str">
            <v>84.089.358/0002-03</v>
          </cell>
          <cell r="C148" t="str">
            <v>-</v>
          </cell>
          <cell r="D148" t="str">
            <v>Compras de produtos, serviços, mercadorias e insumos</v>
          </cell>
          <cell r="E148" t="str">
            <v>NF-E/BOL</v>
          </cell>
          <cell r="F148" t="str">
            <v>Fornecedores de Produtos/Serviços e serviços sem contrato</v>
          </cell>
          <cell r="G148" t="str">
            <v>Despesas Gerais</v>
          </cell>
          <cell r="H148" t="str">
            <v>P3</v>
          </cell>
          <cell r="I148" t="str">
            <v>Não Vinculado</v>
          </cell>
        </row>
        <row r="149">
          <cell r="A149" t="str">
            <v>JEIMY LIMA DE OLIVEIRA</v>
          </cell>
          <cell r="B149" t="str">
            <v>515.716.092-53</v>
          </cell>
          <cell r="C149" t="str">
            <v>-</v>
          </cell>
          <cell r="D149" t="str">
            <v>Diarias para hospedagem, alimentação e locomoção</v>
          </cell>
          <cell r="E149" t="str">
            <v>RECIBO</v>
          </cell>
          <cell r="F149" t="str">
            <v>Pessoal</v>
          </cell>
          <cell r="G149" t="str">
            <v>Despesas com viagens</v>
          </cell>
          <cell r="H149" t="str">
            <v>P1</v>
          </cell>
          <cell r="I149" t="str">
            <v>Não Vinculado</v>
          </cell>
        </row>
        <row r="150">
          <cell r="A150" t="str">
            <v>CONTEGO CONSULTORIA LTDA</v>
          </cell>
          <cell r="B150" t="str">
            <v>35.898.517/0001-24</v>
          </cell>
          <cell r="C150" t="str">
            <v>26/2023</v>
          </cell>
          <cell r="D150" t="str">
            <v>Plataforma para auxiliar na sustentação (LGPD)</v>
          </cell>
          <cell r="E150" t="str">
            <v>NFS-E/BOL</v>
          </cell>
          <cell r="F150" t="str">
            <v>Fornecedores de serviços</v>
          </cell>
          <cell r="G150" t="str">
            <v>Contratos Críticos / Essenciais</v>
          </cell>
          <cell r="H150" t="str">
            <v>P1</v>
          </cell>
          <cell r="I150" t="str">
            <v>Não Vinculado</v>
          </cell>
        </row>
        <row r="151">
          <cell r="A151" t="str">
            <v>BRUNO DOS SANTOS FERREIRA</v>
          </cell>
          <cell r="B151" t="str">
            <v>841.166.842-87</v>
          </cell>
          <cell r="C151" t="str">
            <v>-</v>
          </cell>
          <cell r="D151" t="str">
            <v>Membro/Conselheiros</v>
          </cell>
          <cell r="E151" t="str">
            <v>RECIBO</v>
          </cell>
          <cell r="F151" t="str">
            <v>Pessoal</v>
          </cell>
          <cell r="G151" t="str">
            <v>Membro/Conselheiros</v>
          </cell>
          <cell r="H151" t="str">
            <v>P1</v>
          </cell>
          <cell r="I151" t="str">
            <v>Não Vinculado</v>
          </cell>
        </row>
        <row r="152">
          <cell r="A152" t="str">
            <v>OI SOLUCOES S/A</v>
          </cell>
          <cell r="B152" t="str">
            <v>09.719.875/0004-65</v>
          </cell>
          <cell r="C152" t="str">
            <v>025/2024</v>
          </cell>
          <cell r="D152" t="str">
            <v>Fornecedores cuja interrupção suspende ou afeta gravemente as atividades da PRODAM. Inclui links de dados dedicados, licenças de sistemas estruturais (ERP, segurança cibernética), sustentação de data center, nuvem e suporte técnico especializado de missão crítica.</v>
          </cell>
          <cell r="E152" t="str">
            <v>FAT/BOL</v>
          </cell>
          <cell r="F152" t="str">
            <v>Fornecedores de serviços</v>
          </cell>
          <cell r="G152" t="str">
            <v>Contratos Administrativos / Gerais</v>
          </cell>
          <cell r="H152" t="str">
            <v>P1</v>
          </cell>
          <cell r="I152" t="str">
            <v>Não Vinculado</v>
          </cell>
        </row>
        <row r="153">
          <cell r="A153" t="str">
            <v>COMPUSERVICE</v>
          </cell>
          <cell r="B153" t="str">
            <v>03.559.579/0001-15</v>
          </cell>
          <cell r="C153" t="str">
            <v>-</v>
          </cell>
          <cell r="D153" t="str">
            <v>Compras de produtos, serviços, mercadorias e insumos</v>
          </cell>
          <cell r="E153" t="str">
            <v>PC</v>
          </cell>
          <cell r="F153" t="str">
            <v>Fornecedores de Produtos/Serviços e serviços sem contrato</v>
          </cell>
          <cell r="G153" t="str">
            <v>Despesas Gerais</v>
          </cell>
          <cell r="H153" t="str">
            <v>P3</v>
          </cell>
          <cell r="I153" t="str">
            <v>Não Vinculado</v>
          </cell>
        </row>
        <row r="154">
          <cell r="A154" t="str">
            <v>ZOOP TECNOLOGIA &amp; INSTITUICAO DE PAGAMENTO S.A</v>
          </cell>
          <cell r="B154" t="str">
            <v>19.468.242/0001-32</v>
          </cell>
          <cell r="C154" t="str">
            <v>-</v>
          </cell>
          <cell r="D154" t="str">
            <v>Cursos e Trinamnetos</v>
          </cell>
          <cell r="E154" t="str">
            <v>BOLETO</v>
          </cell>
          <cell r="F154" t="str">
            <v>Fornecedores de Produtos/Serviços e serviços sem contrato</v>
          </cell>
          <cell r="G154" t="str">
            <v>Despesas Gerais</v>
          </cell>
          <cell r="H154" t="str">
            <v>P1</v>
          </cell>
          <cell r="I154" t="str">
            <v>Não Vinculado</v>
          </cell>
        </row>
        <row r="155">
          <cell r="A155" t="str">
            <v>PREFEITURA MUNICIPAL DE MANAUS - ISS</v>
          </cell>
          <cell r="B155" t="str">
            <v>43.653.260/0001-73</v>
          </cell>
          <cell r="C155" t="str">
            <v>-</v>
          </cell>
          <cell r="D155" t="str">
            <v>ISS - Próprio/Terceiros</v>
          </cell>
          <cell r="E155" t="str">
            <v>DAM</v>
          </cell>
          <cell r="F155" t="str">
            <v>Tributos</v>
          </cell>
          <cell r="G155" t="str">
            <v>Tributos</v>
          </cell>
          <cell r="H155" t="str">
            <v>P1</v>
          </cell>
          <cell r="I155" t="str">
            <v>Não Vinculado</v>
          </cell>
        </row>
        <row r="156">
          <cell r="A156" t="str">
            <v>HUGO SERIQUE SILVA CARDOSO</v>
          </cell>
          <cell r="B156" t="str">
            <v>948.503.212-91</v>
          </cell>
          <cell r="C156" t="str">
            <v>-</v>
          </cell>
          <cell r="D156" t="str">
            <v>Diarias para hospedagem, alimentação e locomoção</v>
          </cell>
          <cell r="E156" t="str">
            <v>RECIBO</v>
          </cell>
          <cell r="F156" t="str">
            <v>Pessoal</v>
          </cell>
          <cell r="G156" t="str">
            <v>Despesas com Viagens</v>
          </cell>
          <cell r="H156" t="str">
            <v>P1</v>
          </cell>
          <cell r="I156" t="str">
            <v>Não Vinculado</v>
          </cell>
        </row>
        <row r="157">
          <cell r="A157" t="str">
            <v>MICHAEL DA SILVA MARINHO</v>
          </cell>
          <cell r="B157" t="str">
            <v>664.205.712-00</v>
          </cell>
          <cell r="C157" t="str">
            <v>-</v>
          </cell>
          <cell r="D157" t="str">
            <v>Diarias para hospedagem, alimentação e locomoção</v>
          </cell>
          <cell r="E157" t="str">
            <v>RECIBO</v>
          </cell>
          <cell r="F157" t="str">
            <v>Pessoal</v>
          </cell>
          <cell r="G157" t="str">
            <v>Despesas com Viagens</v>
          </cell>
          <cell r="H157" t="str">
            <v>P1</v>
          </cell>
          <cell r="I157" t="str">
            <v>Não Vinculado</v>
          </cell>
        </row>
        <row r="158">
          <cell r="A158" t="str">
            <v>VAINER BASTOS MUNHOZ</v>
          </cell>
          <cell r="B158" t="str">
            <v>657.628.002-53</v>
          </cell>
          <cell r="C158" t="str">
            <v>-</v>
          </cell>
          <cell r="D158" t="str">
            <v>Ressarcimento</v>
          </cell>
          <cell r="E158" t="str">
            <v>RECIBO</v>
          </cell>
          <cell r="F158" t="str">
            <v>Fornecedores de Produtos/Serviços e serviços sem contrato</v>
          </cell>
          <cell r="G158" t="str">
            <v>Despesas Gerais</v>
          </cell>
          <cell r="H158" t="str">
            <v>P3</v>
          </cell>
          <cell r="I158" t="str">
            <v>Não Vinculado</v>
          </cell>
        </row>
        <row r="159">
          <cell r="A159" t="str">
            <v>RENATO BORGES DE SOUZA</v>
          </cell>
          <cell r="B159" t="str">
            <v>740.813.222-87</v>
          </cell>
          <cell r="C159" t="str">
            <v>-</v>
          </cell>
          <cell r="D159" t="str">
            <v>Diarias para hospedagem, alimentação e locomoção</v>
          </cell>
          <cell r="E159" t="str">
            <v>RECIBO</v>
          </cell>
          <cell r="F159" t="str">
            <v>Pessoal</v>
          </cell>
          <cell r="G159" t="str">
            <v>Despesas com Viagens</v>
          </cell>
          <cell r="H159" t="str">
            <v>P1</v>
          </cell>
          <cell r="I159" t="str">
            <v>Não Vinculado</v>
          </cell>
        </row>
        <row r="160">
          <cell r="A160" t="str">
            <v>CAPEMISA</v>
          </cell>
          <cell r="B160" t="str">
            <v>08.602.745.0001-32</v>
          </cell>
          <cell r="C160" t="str">
            <v>-</v>
          </cell>
          <cell r="D160" t="str">
            <v>Repasse da Folha - Consignados</v>
          </cell>
          <cell r="E160" t="str">
            <v>RECIBO</v>
          </cell>
          <cell r="F160" t="str">
            <v>Pessoal</v>
          </cell>
          <cell r="G160" t="str">
            <v>Repasses da Folha</v>
          </cell>
          <cell r="H160" t="str">
            <v>P1</v>
          </cell>
          <cell r="I160" t="str">
            <v>Não Vinculado</v>
          </cell>
        </row>
        <row r="161">
          <cell r="A161" t="str">
            <v>ASSOCIACAO ESPORTIVA PRODASA</v>
          </cell>
          <cell r="B161" t="str">
            <v>04.027.074/0001-72</v>
          </cell>
          <cell r="C161" t="str">
            <v>-</v>
          </cell>
          <cell r="D161" t="str">
            <v>Repasse da Folha - Consignados</v>
          </cell>
          <cell r="E161" t="str">
            <v>RECIBO</v>
          </cell>
          <cell r="F161" t="str">
            <v>Pessoal</v>
          </cell>
          <cell r="G161" t="str">
            <v>Repasses da Folha</v>
          </cell>
          <cell r="H161" t="str">
            <v>P1</v>
          </cell>
          <cell r="I161" t="str">
            <v>Não Vinculado</v>
          </cell>
        </row>
        <row r="162">
          <cell r="A162" t="str">
            <v>SERGIO NAZARENO MARQUES JUNIOR</v>
          </cell>
          <cell r="B162" t="str">
            <v>46.306.997/0001-03</v>
          </cell>
          <cell r="C162" t="str">
            <v>-</v>
          </cell>
          <cell r="D162" t="str">
            <v>Compras de produtos, serviços, mercadorias e insumos, inscrições de treinamentos/eventos, ressarcimentos</v>
          </cell>
          <cell r="E162" t="str">
            <v>NFS-E</v>
          </cell>
          <cell r="F162" t="str">
            <v>Fornecedores de Produtos/Serviços e serviços sem contrato</v>
          </cell>
          <cell r="G162" t="str">
            <v>Despesas Gerais</v>
          </cell>
          <cell r="H162" t="str">
            <v>P2</v>
          </cell>
          <cell r="I162" t="str">
            <v>Não Vinculado</v>
          </cell>
        </row>
        <row r="163">
          <cell r="A163" t="str">
            <v>INSTITUTO MUNICIPAL DE MOBILIDADE URBANA - IMMU</v>
          </cell>
          <cell r="B163" t="str">
            <v>33.681.104/0001-68</v>
          </cell>
          <cell r="C163" t="str">
            <v>-</v>
          </cell>
          <cell r="D163" t="str">
            <v>Tarifas e Taxas Administrativas</v>
          </cell>
          <cell r="E163" t="str">
            <v>DAM</v>
          </cell>
          <cell r="F163" t="str">
            <v>Tarifas e Taxas Administrativas</v>
          </cell>
          <cell r="G163" t="str">
            <v>Despesas Administrativas</v>
          </cell>
          <cell r="H163" t="str">
            <v>P1</v>
          </cell>
          <cell r="I163" t="str">
            <v>Não Vinculado</v>
          </cell>
        </row>
        <row r="164">
          <cell r="A164" t="str">
            <v>REINALDO DA SILVA BARBOSA</v>
          </cell>
          <cell r="B164" t="str">
            <v>406.397.622-04</v>
          </cell>
          <cell r="C164" t="str">
            <v>-</v>
          </cell>
          <cell r="D164" t="str">
            <v>Diarias para hospedagem, alimentação e locomoção</v>
          </cell>
          <cell r="E164" t="str">
            <v>RECIBO</v>
          </cell>
          <cell r="F164" t="str">
            <v>Pessoal</v>
          </cell>
          <cell r="G164" t="str">
            <v>Despesas com viagens</v>
          </cell>
          <cell r="H164" t="str">
            <v>P1</v>
          </cell>
          <cell r="I164" t="str">
            <v>Não Vinculado</v>
          </cell>
        </row>
        <row r="165">
          <cell r="A165" t="str">
            <v>SAVIO DOS SANTOS NASCIMENTO</v>
          </cell>
          <cell r="B165" t="str">
            <v>320.828.602-30</v>
          </cell>
          <cell r="C165" t="str">
            <v>-</v>
          </cell>
          <cell r="D165" t="str">
            <v>Diarias para hospedagem, alimentação e locomoção</v>
          </cell>
          <cell r="E165" t="str">
            <v>RECIBO</v>
          </cell>
          <cell r="F165" t="str">
            <v>Pessoal</v>
          </cell>
          <cell r="G165" t="str">
            <v>Despesas com viagens</v>
          </cell>
          <cell r="H165" t="str">
            <v>P1</v>
          </cell>
          <cell r="I165" t="str">
            <v>Não Vinculado</v>
          </cell>
        </row>
        <row r="166">
          <cell r="A166" t="str">
            <v>EFIRE MANUT. DE EQUIP. CONTRA INC. LTDA</v>
          </cell>
          <cell r="B166" t="str">
            <v>09.392.548/0001-07</v>
          </cell>
          <cell r="C166" t="str">
            <v>-</v>
          </cell>
          <cell r="D166" t="str">
            <v>Compras de produtos, serviços, mercadorias e insumos, inscrições de treinamentos/eventos, ressarcimentos</v>
          </cell>
          <cell r="E166" t="str">
            <v>NFS-E</v>
          </cell>
          <cell r="F166" t="str">
            <v>Fornecedores de Produtos/Serviços e serviços sem contrato</v>
          </cell>
          <cell r="G166" t="str">
            <v>Despesas Gerais</v>
          </cell>
          <cell r="H166" t="str">
            <v>P2</v>
          </cell>
          <cell r="I166" t="str">
            <v>Não Vinculado</v>
          </cell>
        </row>
        <row r="167">
          <cell r="A167" t="str">
            <v>DGTECH INFORMATICA</v>
          </cell>
          <cell r="B167" t="str">
            <v>22.873.140/0001-07</v>
          </cell>
          <cell r="C167" t="str">
            <v>-</v>
          </cell>
          <cell r="D167" t="str">
            <v>Compras de produtos, serviços, mercadorias e insumos, inscrições de treinamentos/eventos, ressarcimentos</v>
          </cell>
          <cell r="E167" t="str">
            <v>NFS-E</v>
          </cell>
          <cell r="F167" t="str">
            <v>Fornecedores de Produtos/Serviços e serviços sem contrato</v>
          </cell>
          <cell r="G167" t="str">
            <v>Despesas Gerais</v>
          </cell>
          <cell r="H167" t="str">
            <v>P2</v>
          </cell>
          <cell r="I167" t="str">
            <v>Não Vinculado</v>
          </cell>
        </row>
        <row r="168">
          <cell r="A168" t="str">
            <v>MULTIMARKETING SERVICOS LTDA</v>
          </cell>
          <cell r="B168" t="str">
            <v>03.619.422/0001-38</v>
          </cell>
          <cell r="C168" t="str">
            <v>-</v>
          </cell>
          <cell r="D168" t="str">
            <v>Compras de produtos, serviços, mercadorias e insumos, inscrições de treinamentos/eventos, ressarcimentos</v>
          </cell>
          <cell r="E168" t="str">
            <v>NFS-E</v>
          </cell>
          <cell r="F168" t="str">
            <v>Fornecedores de Produtos/Serviços e serviços sem contrato</v>
          </cell>
          <cell r="G168" t="str">
            <v>Despesas Gerais</v>
          </cell>
          <cell r="H168" t="str">
            <v>P1</v>
          </cell>
          <cell r="I168" t="str">
            <v>Não Vinculado</v>
          </cell>
        </row>
        <row r="169">
          <cell r="A169" t="str">
            <v>PARINTINS NET</v>
          </cell>
          <cell r="B169" t="str">
            <v>08.277.259/0001-96</v>
          </cell>
          <cell r="C169" t="str">
            <v>-</v>
          </cell>
          <cell r="D169" t="str">
            <v>Serviço de internet</v>
          </cell>
          <cell r="E169" t="str">
            <v>FAT</v>
          </cell>
          <cell r="F169" t="str">
            <v>Fornecedores de Produtos/Serviços e serviços sem contrato</v>
          </cell>
          <cell r="G169" t="str">
            <v>Despesas Gerais</v>
          </cell>
          <cell r="H169" t="str">
            <v>P3</v>
          </cell>
          <cell r="I169" t="str">
            <v>Não Vinculado</v>
          </cell>
        </row>
        <row r="170">
          <cell r="A170" t="str">
            <v>JEFERSON VIANA DA SILVA LTDA</v>
          </cell>
          <cell r="B170" t="str">
            <v>21.402.975/0001-16</v>
          </cell>
          <cell r="C170" t="str">
            <v>-</v>
          </cell>
          <cell r="D170" t="str">
            <v>Manutenção mecânica, peças, seguro, IPVA, licenciamento, combustível e lavagem</v>
          </cell>
          <cell r="E170" t="str">
            <v xml:space="preserve">NFS-E </v>
          </cell>
          <cell r="F170" t="str">
            <v>Veículos</v>
          </cell>
          <cell r="G170" t="str">
            <v>Veículos</v>
          </cell>
          <cell r="H170" t="str">
            <v>P2</v>
          </cell>
          <cell r="I170" t="str">
            <v>Não Vinculado</v>
          </cell>
        </row>
        <row r="171">
          <cell r="A171" t="str">
            <v>WVK MIDIAS LTDA</v>
          </cell>
          <cell r="B171" t="str">
            <v>28.247.762/0001-06</v>
          </cell>
          <cell r="C171" t="str">
            <v>-</v>
          </cell>
          <cell r="D171" t="str">
            <v>Compras de produtos, serviços, mercadorias e insumos, inscrições de treinamentos/eventos, ressarcimentos</v>
          </cell>
          <cell r="E171" t="str">
            <v xml:space="preserve">NFS-E </v>
          </cell>
          <cell r="F171" t="str">
            <v>Fornecedores de Produtos/Serviços e serviços sem contrato</v>
          </cell>
          <cell r="G171" t="str">
            <v>Despesas Gerais</v>
          </cell>
          <cell r="H171" t="str">
            <v>P2</v>
          </cell>
          <cell r="I171" t="str">
            <v>Não Vinculado</v>
          </cell>
        </row>
        <row r="172">
          <cell r="A172" t="str">
            <v>CERTISIGN CERTIFICADORA DIGITAL S.A</v>
          </cell>
          <cell r="B172" t="str">
            <v>01.554.285/0001-75</v>
          </cell>
          <cell r="C172" t="str">
            <v>-</v>
          </cell>
          <cell r="D172" t="str">
            <v>Compras de produtos, serviços, mercadorias e insumos, inscrições de treinamentos/eventos, ressarcimentos</v>
          </cell>
          <cell r="E172" t="str">
            <v xml:space="preserve">NFS-E </v>
          </cell>
          <cell r="F172" t="str">
            <v>Fornecedores de Produtos/Serviços e serviços sem contrato</v>
          </cell>
          <cell r="G172" t="str">
            <v>Despesas Gerais</v>
          </cell>
          <cell r="H172" t="str">
            <v>P2</v>
          </cell>
          <cell r="I172" t="str">
            <v>Não Vinculado</v>
          </cell>
        </row>
        <row r="173">
          <cell r="A173" t="str">
            <v>CALL SERVIÇOS DE ENTULHOS T. E TERRAP. LTDA</v>
          </cell>
          <cell r="B173" t="str">
            <v>64.743.280/0001-00</v>
          </cell>
          <cell r="C173" t="str">
            <v>-</v>
          </cell>
          <cell r="D173" t="str">
            <v>Serviços de apoio operacional como manutenção predial, segurança e limpeza.</v>
          </cell>
          <cell r="E173" t="str">
            <v xml:space="preserve">NFS-E </v>
          </cell>
          <cell r="F173" t="str">
            <v>Serviços Terceirizados</v>
          </cell>
          <cell r="G173" t="str">
            <v>Despesas Gerais</v>
          </cell>
          <cell r="H173" t="str">
            <v>P2</v>
          </cell>
          <cell r="I173" t="str">
            <v>Não Vinculado</v>
          </cell>
        </row>
        <row r="174">
          <cell r="A174" t="str">
            <v>MOVENORTE COMERCIO E REPRESENTAÇÕES</v>
          </cell>
          <cell r="B174" t="str">
            <v>84.4997.550.002-53</v>
          </cell>
          <cell r="C174" t="str">
            <v>-</v>
          </cell>
          <cell r="D174" t="str">
            <v>Serviços de apoio operacional como manutenção predial, segurança e limpeza.</v>
          </cell>
          <cell r="E174" t="str">
            <v>PC</v>
          </cell>
          <cell r="F174" t="str">
            <v>Serviços Terceirizados</v>
          </cell>
          <cell r="G174" t="str">
            <v>Despesas Gerais</v>
          </cell>
          <cell r="H174" t="str">
            <v>P2</v>
          </cell>
          <cell r="I174" t="str">
            <v>Não Vinculado</v>
          </cell>
        </row>
        <row r="175">
          <cell r="A175" t="str">
            <v>TELLYCOM BRASIL LTDA </v>
          </cell>
          <cell r="B175" t="str">
            <v>28.329.622/0001-87</v>
          </cell>
          <cell r="C175" t="str">
            <v>-</v>
          </cell>
          <cell r="D175" t="str">
            <v>Compras de produtos, serviços, mercadorias e insumos, inscrições de treinamentos/eventos, ressarcimentos</v>
          </cell>
          <cell r="E175" t="str">
            <v>PC</v>
          </cell>
          <cell r="F175" t="str">
            <v>Fornecedores de Produtos/Serviços e serviços sem contrato</v>
          </cell>
          <cell r="G175" t="str">
            <v>Despesas Gerais</v>
          </cell>
          <cell r="H175" t="str">
            <v>P2</v>
          </cell>
          <cell r="I175" t="str">
            <v>Não Vinculado</v>
          </cell>
        </row>
        <row r="176">
          <cell r="A176" t="str">
            <v>TRIBUNAL REGIONAL DO TRABALHO DA 11ª REGIÃO</v>
          </cell>
          <cell r="B176" t="str">
            <v>01.671.187/0001-18</v>
          </cell>
          <cell r="C176" t="str">
            <v>-</v>
          </cell>
          <cell r="D176" t="str">
            <v>Pagamento de condenações judiciais, acordos homologados em juízo, custas processuais, depósitos recursais e indenizações cíveis ou administrativas.</v>
          </cell>
          <cell r="E176" t="str">
            <v>GUIA</v>
          </cell>
          <cell r="F176" t="str">
            <v>Despesas Judiciais e Indenizações Cíveis</v>
          </cell>
          <cell r="G176" t="str">
            <v>Despesas Judiciais e Indenizações Cíveis</v>
          </cell>
          <cell r="H176" t="str">
            <v>P1</v>
          </cell>
          <cell r="I176" t="str">
            <v>Não Vinculado</v>
          </cell>
        </row>
        <row r="177">
          <cell r="A177" t="str">
            <v>NUTANIX</v>
          </cell>
          <cell r="B177" t="str">
            <v>05.059.613/0001-18</v>
          </cell>
          <cell r="C177" t="str">
            <v>-</v>
          </cell>
          <cell r="D177" t="str">
            <v>Fornecedores cuja interrupção suspende ou afeta gravemente as atividades da PRODAM. Inclui links de dados dedicados, licenças de sistemas estruturais (ERP, segurança cibernética), sustentação de data center, nuvem e suporte técnico especializado de missão crítica.</v>
          </cell>
          <cell r="E177" t="str">
            <v>PROPOSTA</v>
          </cell>
          <cell r="F177" t="str">
            <v>Fornecedores de serviços</v>
          </cell>
          <cell r="G177" t="str">
            <v>Contratos Críticos / Essenciais</v>
          </cell>
          <cell r="H177" t="str">
            <v>P2</v>
          </cell>
          <cell r="I177" t="str">
            <v>Não Vinculado</v>
          </cell>
        </row>
        <row r="178">
          <cell r="A178" t="str">
            <v>JORGE REZALLA BOUEZ ABRAHIM</v>
          </cell>
          <cell r="B178" t="str">
            <v>435.646.232-72</v>
          </cell>
          <cell r="C178" t="str">
            <v>-</v>
          </cell>
          <cell r="D178" t="str">
            <v>Diarias para hospedagem, alimentação e locomoção</v>
          </cell>
          <cell r="E178" t="str">
            <v>RECIBO</v>
          </cell>
          <cell r="F178" t="str">
            <v>Pessoal</v>
          </cell>
          <cell r="G178" t="str">
            <v>Despesas com viagens</v>
          </cell>
          <cell r="H178" t="str">
            <v>P1</v>
          </cell>
          <cell r="I178" t="str">
            <v>Não Vinculado</v>
          </cell>
        </row>
        <row r="179">
          <cell r="A179" t="str">
            <v>MARCELO ANDRE GOERITZ</v>
          </cell>
          <cell r="B179" t="str">
            <v>003.729.180-77</v>
          </cell>
          <cell r="C179" t="str">
            <v>-</v>
          </cell>
          <cell r="D179" t="str">
            <v xml:space="preserve">Reembolso auxilio educação  </v>
          </cell>
          <cell r="E179" t="str">
            <v>RECIBO</v>
          </cell>
          <cell r="F179" t="str">
            <v>Pessoal</v>
          </cell>
          <cell r="G179" t="str">
            <v>Benefícios</v>
          </cell>
          <cell r="H179" t="str">
            <v>P1</v>
          </cell>
          <cell r="I179" t="str">
            <v>Não Vinculado</v>
          </cell>
        </row>
        <row r="180">
          <cell r="A180" t="str">
            <v>ABEL GOMES DA SILVA NETO</v>
          </cell>
          <cell r="B180" t="str">
            <v>856.610.072-72</v>
          </cell>
          <cell r="C180" t="str">
            <v>-</v>
          </cell>
          <cell r="D180" t="str">
            <v>Diarias para hospedagem, alimentação e locomoção</v>
          </cell>
          <cell r="E180" t="str">
            <v>RECIBO</v>
          </cell>
          <cell r="F180" t="str">
            <v>Pessoal</v>
          </cell>
          <cell r="G180" t="str">
            <v>Despesas com viagens</v>
          </cell>
          <cell r="H180" t="str">
            <v>P1</v>
          </cell>
          <cell r="I180" t="str">
            <v>Não Vinculado</v>
          </cell>
        </row>
        <row r="181">
          <cell r="A181" t="str">
            <v>FERNANDA VALENTE BELEM</v>
          </cell>
          <cell r="B181" t="str">
            <v>28.154.121/0001-07</v>
          </cell>
          <cell r="C181" t="str">
            <v>-</v>
          </cell>
          <cell r="D181" t="str">
            <v>Serviço de auditoria interna</v>
          </cell>
          <cell r="E181" t="str">
            <v xml:space="preserve">NFS-E </v>
          </cell>
          <cell r="F181" t="str">
            <v>Fornecedores de Produtos/Serviços e serviços sem contrato</v>
          </cell>
          <cell r="G181" t="str">
            <v>Despesas Gerais</v>
          </cell>
          <cell r="H181" t="str">
            <v>P1</v>
          </cell>
          <cell r="I181" t="str">
            <v>Não Vinculado</v>
          </cell>
        </row>
        <row r="182">
          <cell r="A182" t="str">
            <v>CANAA ORGANIZAÇÃO DE EVENTOS LTDA</v>
          </cell>
          <cell r="B182" t="str">
            <v>31.006.625/0001-94</v>
          </cell>
          <cell r="C182" t="str">
            <v>-</v>
          </cell>
          <cell r="D182" t="str">
            <v>Confecção de coroa de flores</v>
          </cell>
          <cell r="E182" t="str">
            <v xml:space="preserve">NFS-E </v>
          </cell>
          <cell r="F182" t="str">
            <v>Fornecedores de Produtos/Serviços e serviços sem contrato</v>
          </cell>
          <cell r="G182" t="str">
            <v>Despesas Gerais</v>
          </cell>
          <cell r="H182" t="str">
            <v>P1</v>
          </cell>
          <cell r="I182" t="str">
            <v>Não Vinculado</v>
          </cell>
        </row>
        <row r="183">
          <cell r="A183" t="str">
            <v>ROSSELY DE ARAUJO BASTOS NETO</v>
          </cell>
          <cell r="B183" t="str">
            <v>724.970.252-15</v>
          </cell>
          <cell r="C183" t="str">
            <v>-</v>
          </cell>
          <cell r="D183" t="str">
            <v>benefício auxílio funeraL Art. 2º da Portaria Nº 113/94</v>
          </cell>
          <cell r="E183" t="str">
            <v>RECIBO</v>
          </cell>
          <cell r="F183" t="str">
            <v>Pessoal</v>
          </cell>
          <cell r="G183" t="str">
            <v>Benefícios</v>
          </cell>
          <cell r="H183" t="str">
            <v>P1</v>
          </cell>
          <cell r="I183" t="str">
            <v>Não Vinculado</v>
          </cell>
        </row>
        <row r="184">
          <cell r="A184" t="str">
            <v>CONSELHO REGIONAL DE ADMINISTRAÇÃO DO AMA</v>
          </cell>
          <cell r="B184" t="str">
            <v>014.189.856/0001-61</v>
          </cell>
          <cell r="C184" t="str">
            <v>-</v>
          </cell>
          <cell r="D184" t="str">
            <v>ANUIDADE CRA-AM PRODAM</v>
          </cell>
          <cell r="E184" t="str">
            <v>BOLETO</v>
          </cell>
          <cell r="F184" t="str">
            <v>Tarifas e Taxas Administrativas</v>
          </cell>
          <cell r="G184" t="str">
            <v>Despesas Administrativas</v>
          </cell>
          <cell r="H184" t="str">
            <v>P1</v>
          </cell>
          <cell r="I184" t="str">
            <v>Não Vinculado</v>
          </cell>
        </row>
        <row r="185">
          <cell r="A185" t="str">
            <v>CENTRO DO ALUMINIO INDUSTRIA E COMERCIO</v>
          </cell>
          <cell r="B185" t="str">
            <v xml:space="preserve"> 33.906.812/0001-50</v>
          </cell>
          <cell r="C185" t="str">
            <v>-</v>
          </cell>
          <cell r="D185" t="str">
            <v>Material de construção</v>
          </cell>
          <cell r="E185" t="str">
            <v>NFS-E</v>
          </cell>
          <cell r="F185" t="str">
            <v>Fornecedores de Produtos/Serviços e serviços sem contrato</v>
          </cell>
          <cell r="G185" t="str">
            <v>Despesas Gerais</v>
          </cell>
          <cell r="H185" t="str">
            <v>P3</v>
          </cell>
          <cell r="I185" t="str">
            <v>Não Vinculado</v>
          </cell>
        </row>
        <row r="186">
          <cell r="A186" t="str">
            <v xml:space="preserve"> M V T DE ALMEIDA</v>
          </cell>
          <cell r="B186" t="str">
            <v>15.108.625/0001-49</v>
          </cell>
          <cell r="C186" t="str">
            <v>-</v>
          </cell>
          <cell r="D186" t="str">
            <v>Serviço de Bufê</v>
          </cell>
          <cell r="E186" t="str">
            <v>NFS-E</v>
          </cell>
          <cell r="F186" t="str">
            <v>Fornecedores de Produtos/Serviços e serviços sem contrato</v>
          </cell>
          <cell r="G186" t="str">
            <v>Despesas Gerais</v>
          </cell>
          <cell r="H186" t="str">
            <v>P3</v>
          </cell>
          <cell r="I186" t="str">
            <v>Não Vinculado</v>
          </cell>
        </row>
        <row r="187">
          <cell r="A187" t="str">
            <v>INSTITUTO NACIONAL DA PROPRIEDADE INDUSTRIAL</v>
          </cell>
          <cell r="B187" t="str">
            <v>42.521.088/0001-37</v>
          </cell>
          <cell r="C187" t="str">
            <v>-</v>
          </cell>
          <cell r="D187" t="str">
            <v>Taxa Inpi - pedido de registro de marca</v>
          </cell>
          <cell r="E187" t="str">
            <v>BOLETO</v>
          </cell>
          <cell r="F187" t="str">
            <v>Tarifas e Taxas Administrativas</v>
          </cell>
          <cell r="G187" t="str">
            <v>Despesas Administrativas</v>
          </cell>
          <cell r="H187" t="str">
            <v>P1</v>
          </cell>
          <cell r="I187" t="str">
            <v>Não Vinculado</v>
          </cell>
        </row>
        <row r="188">
          <cell r="A188" t="str">
            <v>INTERLIGPRO TELECOMUNICACOES DO BRASIL LTDA</v>
          </cell>
          <cell r="B188" t="str">
            <v>30.573.270/0001-52</v>
          </cell>
          <cell r="C188" t="str">
            <v>-</v>
          </cell>
          <cell r="D188" t="str">
            <v>Serviço de Omplantação de Infraestrutura de rede e comunicação de Dados</v>
          </cell>
          <cell r="E188" t="str">
            <v>NFS-E/BOL</v>
          </cell>
          <cell r="F188" t="str">
            <v>Fornecedores de Produtos/Serviços e serviços sem contrato</v>
          </cell>
          <cell r="G188" t="str">
            <v>Despesas Gerais</v>
          </cell>
          <cell r="H188" t="str">
            <v>P3</v>
          </cell>
          <cell r="I188" t="str">
            <v>Não Vinculado</v>
          </cell>
        </row>
        <row r="189">
          <cell r="A189" t="str">
            <v>SOLUTIONS TECNOLOGIA DA COMUNICACAO LTDA</v>
          </cell>
          <cell r="B189" t="str">
            <v>23.536.369/0001-19</v>
          </cell>
          <cell r="C189" t="str">
            <v>-</v>
          </cell>
          <cell r="D189" t="str">
            <v>Produtos e serviços de instalação</v>
          </cell>
          <cell r="E189" t="str">
            <v>NF-E/NFS-E/BOL</v>
          </cell>
          <cell r="F189" t="str">
            <v>Fornecedores de Produtos/Serviços e serviços sem contrato</v>
          </cell>
          <cell r="G189" t="str">
            <v>Despesas Gerais</v>
          </cell>
          <cell r="H189" t="str">
            <v>P3</v>
          </cell>
          <cell r="I189" t="str">
            <v>Não Vinculado</v>
          </cell>
        </row>
        <row r="190">
          <cell r="A190" t="str">
            <v>FUNDACAO GETULIO VARGAS</v>
          </cell>
          <cell r="B190" t="str">
            <v>33.641.663/0001-44</v>
          </cell>
          <cell r="C190" t="str">
            <v>-</v>
          </cell>
          <cell r="D190" t="str">
            <v>Compras de produtos, serviços, mercadorias e insumos, inscrições de treinamentos/eventos, ressarcimentos</v>
          </cell>
          <cell r="E190" t="str">
            <v>NFS-E</v>
          </cell>
          <cell r="F190" t="str">
            <v>Fornecedores de Produtos/Serviços e serviços sem contrato</v>
          </cell>
          <cell r="G190" t="str">
            <v>Despesas Gerais</v>
          </cell>
          <cell r="H190" t="str">
            <v>P2</v>
          </cell>
          <cell r="I190" t="str">
            <v>Não Vinculado</v>
          </cell>
        </row>
        <row r="191">
          <cell r="A191" t="str">
            <v>V. OFFICE CONSULTORES ASSOCIADOS LTDA</v>
          </cell>
          <cell r="B191" t="str">
            <v>05.533.015/0001-39</v>
          </cell>
          <cell r="C191" t="str">
            <v>-</v>
          </cell>
          <cell r="D191" t="str">
            <v>Participação em Evento Online - TDC - Trilhas de Agentic AI e uso de LLMs</v>
          </cell>
          <cell r="E191" t="str">
            <v>NFS-E</v>
          </cell>
          <cell r="F191" t="str">
            <v>Fornecedores de Produtos/Serviços e serviços sem contrato</v>
          </cell>
          <cell r="G191" t="str">
            <v>Despesas Gerais</v>
          </cell>
          <cell r="H191" t="str">
            <v>P2</v>
          </cell>
          <cell r="I191" t="str">
            <v>Não Vinculado</v>
          </cell>
        </row>
        <row r="192">
          <cell r="A192" t="str">
            <v>STARIAN SISTEMAS S/A</v>
          </cell>
          <cell r="B192" t="str">
            <v>58.690.015/0001-09</v>
          </cell>
          <cell r="C192" t="str">
            <v>-</v>
          </cell>
          <cell r="D192" t="str">
            <v>Anual, plano de push 50 processos, serviço de publicações, serviço de armazenamento ilimitado, 4 Usuário(s)</v>
          </cell>
          <cell r="E192" t="str">
            <v>FAT/BOL</v>
          </cell>
          <cell r="F192" t="str">
            <v>Fornecedores de serviços</v>
          </cell>
          <cell r="G192" t="str">
            <v>Despesas Gerais</v>
          </cell>
          <cell r="H192" t="str">
            <v>P3</v>
          </cell>
          <cell r="I192" t="str">
            <v>Não Vinculado</v>
          </cell>
        </row>
        <row r="193">
          <cell r="A193" t="str">
            <v>BEST TECHNOLOGY DO BRASIL LTDA</v>
          </cell>
          <cell r="B193" t="str">
            <v>19.117.785/0001-05</v>
          </cell>
          <cell r="C193" t="str">
            <v>15/2025</v>
          </cell>
          <cell r="D193" t="str">
            <v>Aquisição de notebooks avell</v>
          </cell>
          <cell r="E193" t="str">
            <v>NF-E</v>
          </cell>
          <cell r="F193" t="str">
            <v>Fornecedores de Produtos/Serviços e serviços sem contrato</v>
          </cell>
          <cell r="G193" t="str">
            <v>Despesas Gerais</v>
          </cell>
          <cell r="H193" t="str">
            <v>P3</v>
          </cell>
          <cell r="I193" t="str">
            <v>Não Vinculado</v>
          </cell>
        </row>
        <row r="194">
          <cell r="A194" t="str">
            <v>TAIANNE MAFRA DA SILVA</v>
          </cell>
          <cell r="B194" t="str">
            <v>888.106.402-25</v>
          </cell>
          <cell r="C194" t="str">
            <v>-</v>
          </cell>
          <cell r="D194" t="str">
            <v>Diarias para hospedagem, alimentação e locomoção</v>
          </cell>
          <cell r="E194" t="str">
            <v>RECIBO</v>
          </cell>
          <cell r="F194" t="str">
            <v>Pessoal</v>
          </cell>
          <cell r="G194" t="str">
            <v>Despesas com viagens</v>
          </cell>
          <cell r="H194" t="str">
            <v>P1</v>
          </cell>
          <cell r="I194" t="str">
            <v>Não Vinculado</v>
          </cell>
        </row>
        <row r="195">
          <cell r="A195" t="str">
            <v>IZABELLA TELLO XAVIER</v>
          </cell>
          <cell r="B195" t="str">
            <v>819.362.652-49</v>
          </cell>
          <cell r="C195" t="str">
            <v>-</v>
          </cell>
          <cell r="D195" t="str">
            <v>Diarias para hospedagem, alimentação e locomoção</v>
          </cell>
          <cell r="E195" t="str">
            <v>RECIBO</v>
          </cell>
          <cell r="F195" t="str">
            <v>Pessoal</v>
          </cell>
          <cell r="G195" t="str">
            <v>Despesas com viagens</v>
          </cell>
          <cell r="H195" t="str">
            <v>P1</v>
          </cell>
          <cell r="I195" t="str">
            <v>Não Vinculado</v>
          </cell>
        </row>
        <row r="196">
          <cell r="A196" t="str">
            <v>RAPHAEL MAQUINÉ MARINHO</v>
          </cell>
          <cell r="B196" t="str">
            <v>711.893.602-25</v>
          </cell>
          <cell r="C196" t="str">
            <v>-</v>
          </cell>
          <cell r="D196" t="str">
            <v>Diarias para hospedagem, alimentação e locomoção</v>
          </cell>
          <cell r="E196" t="str">
            <v>RECIBO</v>
          </cell>
          <cell r="F196" t="str">
            <v>Pessoal</v>
          </cell>
          <cell r="G196" t="str">
            <v>Despesas com viagens</v>
          </cell>
          <cell r="H196" t="str">
            <v>P1</v>
          </cell>
          <cell r="I196" t="str">
            <v>Não Vinculado</v>
          </cell>
        </row>
        <row r="197">
          <cell r="A197" t="str">
            <v>EMERSON SILVA DE SOUZA</v>
          </cell>
          <cell r="B197" t="str">
            <v>669.689.762-34</v>
          </cell>
          <cell r="C197" t="str">
            <v>-</v>
          </cell>
          <cell r="D197" t="str">
            <v>Diarias para hospedagem, alimentação e locomoção</v>
          </cell>
          <cell r="E197" t="str">
            <v>RECIBO</v>
          </cell>
          <cell r="F197" t="str">
            <v>Pessoal</v>
          </cell>
          <cell r="G197" t="str">
            <v>Despesas com viagens</v>
          </cell>
          <cell r="H197" t="str">
            <v>P1</v>
          </cell>
          <cell r="I197" t="str">
            <v>Não Vinculado</v>
          </cell>
        </row>
        <row r="198">
          <cell r="A198" t="str">
            <v>TRIBUNAL DE JUSTICA. SP</v>
          </cell>
          <cell r="B198" t="str">
            <v>51.174.001/0001-93</v>
          </cell>
          <cell r="C198" t="str">
            <v>-</v>
          </cell>
          <cell r="D198" t="str">
            <v>Pagamento de condenações judiciais, acordos homologados em juízo, custas processuais, depósitos recursais e indenizações cíveis ou administrativas.</v>
          </cell>
          <cell r="E198" t="str">
            <v>GUIA</v>
          </cell>
          <cell r="F198" t="str">
            <v>Despesas Judiciais e Indenizações Cíveis</v>
          </cell>
          <cell r="G198" t="str">
            <v>Despesas Judiciais e Indenizações Cíveis</v>
          </cell>
          <cell r="H198" t="str">
            <v>P1</v>
          </cell>
          <cell r="I198" t="str">
            <v>Não Vinculado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egoria de Despesas"/>
      <sheetName val="Cadastro de Despesa"/>
      <sheetName val="Contas a Pagar"/>
      <sheetName val="Programadas"/>
      <sheetName val="Vencidas"/>
      <sheetName val="Previstas"/>
      <sheetName val="Disponibilidade"/>
      <sheetName val="PAGTO-22-07 "/>
      <sheetName val="Cópia de 06 - JUNHO_GERAL_2026"/>
    </sheetNames>
    <sheetDataSet>
      <sheetData sheetId="0"/>
      <sheetData sheetId="1">
        <row r="2">
          <cell r="A2" t="str">
            <v>A C DUARTE DE CASTRO (AMAZON NOBREAK)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egoria de Despesas"/>
      <sheetName val="Cadastro de Despesa"/>
      <sheetName val="Contas a Pagar"/>
      <sheetName val="Programadas"/>
      <sheetName val="Vencidas"/>
      <sheetName val="Previstas"/>
      <sheetName val="Disponibilidade"/>
      <sheetName val="PAGTO-22-07 "/>
      <sheetName val="Cópia de 06 - JUNHO_GERAL_2026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99"/>
  <sheetViews>
    <sheetView tabSelected="1" topLeftCell="H160" zoomScale="85" zoomScaleNormal="85" workbookViewId="0">
      <selection activeCell="W200" sqref="W200"/>
    </sheetView>
  </sheetViews>
  <sheetFormatPr defaultColWidth="9.453125" defaultRowHeight="14.5" x14ac:dyDescent="0.35"/>
  <cols>
    <col min="1" max="3" width="9.54296875" style="1" customWidth="1"/>
    <col min="4" max="4" width="9.54296875" style="2" customWidth="1"/>
    <col min="5" max="22" width="9.54296875" style="1" customWidth="1"/>
    <col min="23" max="23" width="15.90625" style="1" bestFit="1" customWidth="1"/>
    <col min="24" max="37" width="9.54296875" style="1" customWidth="1"/>
    <col min="38" max="47" width="9.453125" style="1"/>
    <col min="48" max="48" width="9.54296875" style="1" customWidth="1"/>
    <col min="49" max="16384" width="9.453125" style="1"/>
  </cols>
  <sheetData>
    <row r="1" spans="1:32" ht="18.5" x14ac:dyDescent="0.35">
      <c r="B1" s="64" t="s">
        <v>109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</row>
    <row r="2" spans="1:32" ht="18.5" x14ac:dyDescent="0.35">
      <c r="B2" s="64" t="s">
        <v>108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3"/>
    </row>
    <row r="3" spans="1:32" ht="18.5" x14ac:dyDescent="0.35">
      <c r="B3" s="64" t="s">
        <v>107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3"/>
    </row>
    <row r="4" spans="1:32" s="8" customFormat="1" ht="18.5" x14ac:dyDescent="0.35">
      <c r="B4" s="65" t="s">
        <v>215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3"/>
      <c r="AC4" s="1"/>
      <c r="AD4" s="1"/>
      <c r="AE4" s="1"/>
      <c r="AF4" s="1"/>
    </row>
    <row r="5" spans="1:32" s="8" customFormat="1" ht="18.5" x14ac:dyDescent="0.45">
      <c r="B5" s="9"/>
      <c r="C5" s="9"/>
      <c r="D5" s="11"/>
      <c r="E5" s="9"/>
      <c r="F5" s="9"/>
      <c r="G5" s="9"/>
      <c r="H5" s="10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3"/>
      <c r="AC5" s="1"/>
      <c r="AD5" s="1"/>
      <c r="AE5" s="1"/>
      <c r="AF5" s="1"/>
    </row>
    <row r="6" spans="1:32" ht="15.5" x14ac:dyDescent="0.35">
      <c r="A6" s="56" t="s">
        <v>106</v>
      </c>
      <c r="B6" s="56"/>
      <c r="C6" s="56"/>
      <c r="D6" s="56"/>
      <c r="E6" s="56"/>
      <c r="F6" s="56"/>
      <c r="G6" s="56"/>
      <c r="H6" s="57">
        <f>$W$76</f>
        <v>7049757.8919999991</v>
      </c>
      <c r="I6" s="57"/>
      <c r="J6" s="7"/>
      <c r="K6" s="7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32" ht="15.5" x14ac:dyDescent="0.35">
      <c r="A7" s="56" t="s">
        <v>105</v>
      </c>
      <c r="B7" s="56"/>
      <c r="C7" s="56"/>
      <c r="D7" s="56"/>
      <c r="E7" s="56"/>
      <c r="F7" s="56"/>
      <c r="G7" s="56"/>
      <c r="H7" s="57">
        <f>$W$82</f>
        <v>100917.57999999999</v>
      </c>
      <c r="I7" s="57"/>
      <c r="J7" s="7"/>
      <c r="K7" s="7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32" ht="15.5" x14ac:dyDescent="0.35">
      <c r="A8" s="56" t="s">
        <v>104</v>
      </c>
      <c r="B8" s="56"/>
      <c r="C8" s="56"/>
      <c r="D8" s="56"/>
      <c r="E8" s="56"/>
      <c r="F8" s="56"/>
      <c r="G8" s="56"/>
      <c r="H8" s="57">
        <f>$W$174</f>
        <v>75278.359999999986</v>
      </c>
      <c r="I8" s="57"/>
      <c r="J8" s="7"/>
      <c r="K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32" ht="15.5" x14ac:dyDescent="0.35">
      <c r="A9" s="56" t="s">
        <v>103</v>
      </c>
      <c r="B9" s="56"/>
      <c r="C9" s="56"/>
      <c r="D9" s="56"/>
      <c r="E9" s="56"/>
      <c r="F9" s="56"/>
      <c r="G9" s="56"/>
      <c r="H9" s="57">
        <f>$W$199</f>
        <v>3158812.8000000007</v>
      </c>
      <c r="I9" s="57"/>
      <c r="J9" s="7"/>
      <c r="K9" s="7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32" ht="15.5" x14ac:dyDescent="0.35">
      <c r="A10" s="56" t="s">
        <v>102</v>
      </c>
      <c r="B10" s="56"/>
      <c r="C10" s="56"/>
      <c r="D10" s="56"/>
      <c r="E10" s="56"/>
      <c r="F10" s="56"/>
      <c r="G10" s="56"/>
      <c r="H10" s="57">
        <f>SUM(H6:I9)</f>
        <v>10384766.631999999</v>
      </c>
      <c r="I10" s="57"/>
      <c r="J10" s="7"/>
      <c r="K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32" ht="15.5" x14ac:dyDescent="0.35">
      <c r="A11" s="6"/>
      <c r="B11" s="6"/>
      <c r="C11" s="6"/>
      <c r="D11" s="6"/>
      <c r="E11" s="6"/>
      <c r="F11" s="6"/>
      <c r="G11" s="6"/>
      <c r="H11" s="5"/>
      <c r="I11" s="5"/>
      <c r="J11" s="5"/>
      <c r="K11" s="5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32" ht="15.5" x14ac:dyDescent="0.35">
      <c r="A12" s="58" t="s">
        <v>101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</row>
    <row r="13" spans="1:32" x14ac:dyDescent="0.35">
      <c r="A13" s="60" t="s">
        <v>20</v>
      </c>
      <c r="B13" s="60"/>
      <c r="C13" s="60"/>
      <c r="D13" s="61" t="s">
        <v>39</v>
      </c>
      <c r="E13" s="61"/>
      <c r="F13" s="61"/>
      <c r="G13" s="61"/>
      <c r="H13" s="61"/>
      <c r="I13" s="61"/>
      <c r="J13" s="61"/>
      <c r="K13" s="61"/>
      <c r="L13" s="62" t="s">
        <v>18</v>
      </c>
      <c r="M13" s="62"/>
      <c r="N13" s="62"/>
      <c r="O13" s="62"/>
      <c r="P13" s="62"/>
      <c r="Q13" s="62"/>
      <c r="R13" s="62"/>
      <c r="S13" s="62"/>
      <c r="T13" s="62"/>
      <c r="U13" s="17"/>
      <c r="V13" s="17"/>
      <c r="W13" s="63" t="s">
        <v>100</v>
      </c>
      <c r="X13" s="63"/>
      <c r="Y13" s="60" t="s">
        <v>16</v>
      </c>
      <c r="Z13" s="60"/>
      <c r="AA13" s="60"/>
      <c r="AB13" s="60"/>
    </row>
    <row r="14" spans="1:32" s="31" customFormat="1" x14ac:dyDescent="0.35">
      <c r="A14" s="31" t="s">
        <v>99</v>
      </c>
      <c r="D14" s="33" t="s">
        <v>98</v>
      </c>
      <c r="E14" s="33"/>
      <c r="F14" s="33"/>
      <c r="G14" s="33"/>
      <c r="H14" s="33"/>
      <c r="I14" s="33"/>
      <c r="J14" s="33"/>
      <c r="K14" s="33"/>
      <c r="L14" s="31" t="s">
        <v>97</v>
      </c>
      <c r="W14" s="34">
        <v>12489.16</v>
      </c>
      <c r="X14" s="34"/>
      <c r="Y14" s="31" t="s">
        <v>275</v>
      </c>
    </row>
    <row r="15" spans="1:32" s="31" customFormat="1" x14ac:dyDescent="0.35">
      <c r="A15" s="31" t="s">
        <v>501</v>
      </c>
      <c r="D15" s="33" t="s">
        <v>128</v>
      </c>
      <c r="E15" s="33"/>
      <c r="F15" s="33"/>
      <c r="G15" s="33"/>
      <c r="H15" s="33"/>
      <c r="I15" s="33"/>
      <c r="J15" s="33"/>
      <c r="K15" s="33"/>
      <c r="L15" s="31" t="s">
        <v>129</v>
      </c>
      <c r="W15" s="34">
        <v>13301.21</v>
      </c>
      <c r="X15" s="34"/>
      <c r="Y15" s="31" t="s">
        <v>277</v>
      </c>
    </row>
    <row r="16" spans="1:32" s="31" customFormat="1" x14ac:dyDescent="0.35">
      <c r="A16" s="31" t="s">
        <v>500</v>
      </c>
      <c r="D16" s="33" t="s">
        <v>96</v>
      </c>
      <c r="E16" s="33"/>
      <c r="F16" s="33"/>
      <c r="G16" s="33"/>
      <c r="H16" s="33"/>
      <c r="I16" s="33"/>
      <c r="J16" s="33"/>
      <c r="K16" s="33"/>
      <c r="L16" s="31" t="s">
        <v>95</v>
      </c>
      <c r="W16" s="34">
        <v>12783.29</v>
      </c>
      <c r="X16" s="34"/>
      <c r="Y16" s="31" t="s">
        <v>269</v>
      </c>
    </row>
    <row r="17" spans="1:25" s="31" customFormat="1" x14ac:dyDescent="0.35">
      <c r="A17" s="31" t="s">
        <v>125</v>
      </c>
      <c r="D17" s="33" t="s">
        <v>126</v>
      </c>
      <c r="E17" s="33"/>
      <c r="F17" s="33"/>
      <c r="G17" s="33"/>
      <c r="H17" s="33"/>
      <c r="I17" s="33"/>
      <c r="J17" s="33"/>
      <c r="K17" s="33"/>
      <c r="L17" s="31" t="s">
        <v>127</v>
      </c>
      <c r="W17" s="34">
        <v>13454.89</v>
      </c>
      <c r="X17" s="34"/>
      <c r="Y17" s="31" t="s">
        <v>335</v>
      </c>
    </row>
    <row r="18" spans="1:25" s="31" customFormat="1" x14ac:dyDescent="0.35">
      <c r="A18" s="31" t="s">
        <v>504</v>
      </c>
      <c r="D18" s="33" t="s">
        <v>94</v>
      </c>
      <c r="E18" s="33"/>
      <c r="F18" s="33"/>
      <c r="G18" s="33"/>
      <c r="H18" s="33"/>
      <c r="I18" s="33"/>
      <c r="J18" s="33"/>
      <c r="K18" s="33"/>
      <c r="L18" s="31" t="s">
        <v>94</v>
      </c>
      <c r="W18" s="34">
        <v>270</v>
      </c>
      <c r="X18" s="34"/>
      <c r="Y18" s="31" t="s">
        <v>337</v>
      </c>
    </row>
    <row r="19" spans="1:25" s="31" customFormat="1" x14ac:dyDescent="0.35">
      <c r="A19" s="31" t="s">
        <v>193</v>
      </c>
      <c r="D19" s="33" t="s">
        <v>194</v>
      </c>
      <c r="E19" s="33"/>
      <c r="F19" s="33"/>
      <c r="G19" s="33"/>
      <c r="H19" s="33"/>
      <c r="I19" s="33"/>
      <c r="J19" s="33"/>
      <c r="K19" s="33"/>
      <c r="L19" s="31" t="s">
        <v>195</v>
      </c>
      <c r="W19" s="34">
        <v>2159.92</v>
      </c>
      <c r="X19" s="34"/>
      <c r="Y19" s="31" t="s">
        <v>278</v>
      </c>
    </row>
    <row r="20" spans="1:25" s="31" customFormat="1" x14ac:dyDescent="0.35">
      <c r="A20" s="31" t="s">
        <v>93</v>
      </c>
      <c r="D20" s="33" t="s">
        <v>92</v>
      </c>
      <c r="E20" s="33"/>
      <c r="F20" s="33"/>
      <c r="G20" s="33"/>
      <c r="H20" s="33"/>
      <c r="I20" s="33"/>
      <c r="J20" s="33"/>
      <c r="K20" s="33"/>
      <c r="L20" s="31" t="s">
        <v>91</v>
      </c>
      <c r="W20" s="34">
        <v>2913.28</v>
      </c>
      <c r="X20" s="34"/>
      <c r="Y20" s="31" t="s">
        <v>219</v>
      </c>
    </row>
    <row r="21" spans="1:25" s="31" customFormat="1" x14ac:dyDescent="0.35">
      <c r="A21" s="31" t="s">
        <v>499</v>
      </c>
      <c r="D21" s="33" t="s">
        <v>90</v>
      </c>
      <c r="E21" s="33"/>
      <c r="F21" s="33"/>
      <c r="G21" s="33"/>
      <c r="H21" s="33"/>
      <c r="I21" s="33"/>
      <c r="J21" s="33"/>
      <c r="K21" s="33"/>
      <c r="L21" s="31" t="s">
        <v>89</v>
      </c>
      <c r="W21" s="34">
        <v>678531.6</v>
      </c>
      <c r="X21" s="34"/>
      <c r="Y21" s="31" t="s">
        <v>255</v>
      </c>
    </row>
    <row r="22" spans="1:25" s="31" customFormat="1" x14ac:dyDescent="0.35">
      <c r="A22" s="31" t="s">
        <v>85</v>
      </c>
      <c r="D22" s="33" t="s">
        <v>498</v>
      </c>
      <c r="E22" s="33"/>
      <c r="F22" s="33"/>
      <c r="G22" s="33"/>
      <c r="H22" s="33"/>
      <c r="I22" s="33"/>
      <c r="J22" s="33"/>
      <c r="K22" s="33"/>
      <c r="L22" s="31" t="s">
        <v>88</v>
      </c>
      <c r="W22" s="34">
        <v>167</v>
      </c>
      <c r="X22" s="34"/>
      <c r="Y22" s="31" t="s">
        <v>249</v>
      </c>
    </row>
    <row r="23" spans="1:25" s="31" customFormat="1" x14ac:dyDescent="0.35">
      <c r="A23" s="31" t="s">
        <v>85</v>
      </c>
      <c r="D23" s="33" t="s">
        <v>84</v>
      </c>
      <c r="E23" s="33"/>
      <c r="F23" s="33"/>
      <c r="G23" s="33"/>
      <c r="H23" s="33"/>
      <c r="I23" s="33"/>
      <c r="J23" s="33"/>
      <c r="K23" s="33"/>
      <c r="L23" s="31" t="s">
        <v>87</v>
      </c>
      <c r="W23" s="34">
        <v>285.85000000000002</v>
      </c>
      <c r="X23" s="34"/>
      <c r="Y23" s="31" t="s">
        <v>245</v>
      </c>
    </row>
    <row r="24" spans="1:25" s="31" customFormat="1" x14ac:dyDescent="0.35">
      <c r="A24" s="31" t="s">
        <v>85</v>
      </c>
      <c r="D24" s="33" t="s">
        <v>84</v>
      </c>
      <c r="E24" s="33"/>
      <c r="F24" s="33"/>
      <c r="G24" s="33"/>
      <c r="H24" s="33"/>
      <c r="I24" s="33"/>
      <c r="J24" s="33"/>
      <c r="K24" s="33"/>
      <c r="L24" s="31" t="s">
        <v>86</v>
      </c>
      <c r="W24" s="34">
        <v>299.89999999999998</v>
      </c>
      <c r="X24" s="34"/>
      <c r="Y24" s="31" t="s">
        <v>242</v>
      </c>
    </row>
    <row r="25" spans="1:25" s="31" customFormat="1" x14ac:dyDescent="0.35">
      <c r="A25" s="31" t="s">
        <v>85</v>
      </c>
      <c r="D25" s="33" t="s">
        <v>84</v>
      </c>
      <c r="E25" s="33"/>
      <c r="F25" s="33"/>
      <c r="G25" s="33"/>
      <c r="H25" s="33"/>
      <c r="I25" s="33"/>
      <c r="J25" s="33"/>
      <c r="K25" s="33"/>
      <c r="L25" s="31" t="s">
        <v>83</v>
      </c>
      <c r="W25" s="34">
        <v>5381.6</v>
      </c>
      <c r="X25" s="34"/>
      <c r="Y25" s="31" t="s">
        <v>243</v>
      </c>
    </row>
    <row r="26" spans="1:25" s="31" customFormat="1" x14ac:dyDescent="0.35">
      <c r="A26" s="31" t="s">
        <v>85</v>
      </c>
      <c r="D26" s="33" t="s">
        <v>84</v>
      </c>
      <c r="E26" s="33"/>
      <c r="F26" s="33"/>
      <c r="G26" s="33"/>
      <c r="H26" s="33"/>
      <c r="I26" s="33"/>
      <c r="J26" s="33"/>
      <c r="K26" s="33"/>
      <c r="L26" s="31" t="s">
        <v>139</v>
      </c>
      <c r="W26" s="34">
        <v>118336.4</v>
      </c>
      <c r="X26" s="34"/>
      <c r="Y26" s="31" t="s">
        <v>196</v>
      </c>
    </row>
    <row r="27" spans="1:25" s="31" customFormat="1" x14ac:dyDescent="0.35">
      <c r="A27" s="32" t="s">
        <v>177</v>
      </c>
      <c r="D27" s="32" t="s">
        <v>178</v>
      </c>
      <c r="E27" s="33"/>
      <c r="F27" s="33"/>
      <c r="G27" s="33"/>
      <c r="H27" s="33"/>
      <c r="I27" s="33"/>
      <c r="J27" s="33"/>
      <c r="K27" s="33"/>
      <c r="L27" s="31" t="s">
        <v>179</v>
      </c>
      <c r="W27" s="34">
        <v>2345.63</v>
      </c>
      <c r="X27" s="34"/>
      <c r="Y27" s="31" t="s">
        <v>338</v>
      </c>
    </row>
    <row r="28" spans="1:25" s="31" customFormat="1" x14ac:dyDescent="0.35">
      <c r="A28" s="32" t="s">
        <v>82</v>
      </c>
      <c r="D28" s="32" t="s">
        <v>81</v>
      </c>
      <c r="E28" s="33"/>
      <c r="F28" s="33"/>
      <c r="G28" s="33"/>
      <c r="H28" s="33"/>
      <c r="I28" s="33"/>
      <c r="J28" s="33"/>
      <c r="K28" s="33"/>
      <c r="L28" s="31" t="s">
        <v>80</v>
      </c>
      <c r="W28" s="34">
        <v>436500</v>
      </c>
      <c r="X28" s="34"/>
      <c r="Y28" s="31" t="s">
        <v>260</v>
      </c>
    </row>
    <row r="29" spans="1:25" s="31" customFormat="1" x14ac:dyDescent="0.35">
      <c r="A29" s="32" t="s">
        <v>79</v>
      </c>
      <c r="D29" s="32" t="s">
        <v>78</v>
      </c>
      <c r="E29" s="33"/>
      <c r="F29" s="33"/>
      <c r="G29" s="33"/>
      <c r="H29" s="33"/>
      <c r="I29" s="33"/>
      <c r="J29" s="33"/>
      <c r="K29" s="33"/>
      <c r="L29" s="31" t="s">
        <v>77</v>
      </c>
      <c r="W29" s="34">
        <v>566.6</v>
      </c>
      <c r="X29" s="34"/>
      <c r="Y29" s="31" t="s">
        <v>339</v>
      </c>
    </row>
    <row r="30" spans="1:25" s="31" customFormat="1" x14ac:dyDescent="0.35">
      <c r="A30" s="32" t="s">
        <v>182</v>
      </c>
      <c r="D30" s="32" t="s">
        <v>183</v>
      </c>
      <c r="E30" s="33"/>
      <c r="F30" s="33"/>
      <c r="G30" s="33"/>
      <c r="H30" s="33"/>
      <c r="I30" s="33"/>
      <c r="J30" s="33"/>
      <c r="K30" s="33"/>
      <c r="L30" s="31" t="s">
        <v>184</v>
      </c>
      <c r="W30" s="34">
        <v>66396</v>
      </c>
      <c r="X30" s="34"/>
      <c r="Y30" s="31" t="s">
        <v>340</v>
      </c>
    </row>
    <row r="31" spans="1:25" s="31" customFormat="1" x14ac:dyDescent="0.35">
      <c r="A31" s="31" t="s">
        <v>76</v>
      </c>
      <c r="D31" s="33" t="s">
        <v>75</v>
      </c>
      <c r="E31" s="33"/>
      <c r="F31" s="33"/>
      <c r="G31" s="33"/>
      <c r="H31" s="33"/>
      <c r="I31" s="33"/>
      <c r="J31" s="33"/>
      <c r="K31" s="33"/>
      <c r="L31" s="31" t="s">
        <v>74</v>
      </c>
      <c r="W31" s="34">
        <v>20855.48</v>
      </c>
      <c r="X31" s="34"/>
      <c r="Y31" s="31" t="s">
        <v>285</v>
      </c>
    </row>
    <row r="32" spans="1:25" s="31" customFormat="1" x14ac:dyDescent="0.35">
      <c r="A32" s="31" t="s">
        <v>73</v>
      </c>
      <c r="D32" s="33" t="s">
        <v>72</v>
      </c>
      <c r="E32" s="33"/>
      <c r="F32" s="33"/>
      <c r="G32" s="33"/>
      <c r="H32" s="33"/>
      <c r="I32" s="33"/>
      <c r="J32" s="33"/>
      <c r="K32" s="33"/>
      <c r="L32" s="31" t="s">
        <v>71</v>
      </c>
      <c r="W32" s="34">
        <v>14485.41</v>
      </c>
      <c r="X32" s="34"/>
      <c r="Y32" s="31" t="s">
        <v>268</v>
      </c>
    </row>
    <row r="33" spans="1:25" s="31" customFormat="1" x14ac:dyDescent="0.35">
      <c r="A33" s="31" t="s">
        <v>70</v>
      </c>
      <c r="D33" s="33" t="s">
        <v>69</v>
      </c>
      <c r="E33" s="33"/>
      <c r="F33" s="33"/>
      <c r="G33" s="33"/>
      <c r="H33" s="33"/>
      <c r="I33" s="33"/>
      <c r="J33" s="33"/>
      <c r="K33" s="33"/>
      <c r="L33" s="31" t="s">
        <v>68</v>
      </c>
      <c r="W33" s="34">
        <v>507.46</v>
      </c>
      <c r="X33" s="34"/>
      <c r="Y33" s="31" t="s">
        <v>233</v>
      </c>
    </row>
    <row r="34" spans="1:25" s="31" customFormat="1" x14ac:dyDescent="0.35">
      <c r="A34" s="32" t="s">
        <v>70</v>
      </c>
      <c r="D34" s="32" t="s">
        <v>69</v>
      </c>
      <c r="E34" s="33"/>
      <c r="F34" s="33"/>
      <c r="G34" s="33"/>
      <c r="H34" s="33"/>
      <c r="I34" s="33"/>
      <c r="J34" s="33"/>
      <c r="K34" s="33"/>
      <c r="L34" s="31" t="s">
        <v>68</v>
      </c>
      <c r="W34" s="34">
        <v>273.02</v>
      </c>
      <c r="X34" s="34"/>
      <c r="Y34" s="31" t="s">
        <v>341</v>
      </c>
    </row>
    <row r="35" spans="1:25" s="31" customFormat="1" x14ac:dyDescent="0.35">
      <c r="A35" s="32" t="s">
        <v>70</v>
      </c>
      <c r="D35" s="32" t="s">
        <v>69</v>
      </c>
      <c r="E35" s="33"/>
      <c r="F35" s="33"/>
      <c r="G35" s="33"/>
      <c r="H35" s="33"/>
      <c r="I35" s="33"/>
      <c r="J35" s="33"/>
      <c r="K35" s="33"/>
      <c r="L35" s="31" t="s">
        <v>68</v>
      </c>
      <c r="W35" s="34">
        <v>312.19</v>
      </c>
      <c r="X35" s="34"/>
      <c r="Y35" s="31" t="s">
        <v>342</v>
      </c>
    </row>
    <row r="36" spans="1:25" s="31" customFormat="1" x14ac:dyDescent="0.35">
      <c r="A36" s="32" t="s">
        <v>70</v>
      </c>
      <c r="D36" s="32" t="s">
        <v>69</v>
      </c>
      <c r="E36" s="33"/>
      <c r="F36" s="33"/>
      <c r="G36" s="33"/>
      <c r="H36" s="33"/>
      <c r="I36" s="33"/>
      <c r="J36" s="33"/>
      <c r="K36" s="33"/>
      <c r="L36" s="31" t="s">
        <v>68</v>
      </c>
      <c r="W36" s="34">
        <v>935.99</v>
      </c>
      <c r="X36" s="34"/>
      <c r="Y36" s="31" t="s">
        <v>343</v>
      </c>
    </row>
    <row r="37" spans="1:25" s="31" customFormat="1" x14ac:dyDescent="0.35">
      <c r="A37" s="32" t="s">
        <v>70</v>
      </c>
      <c r="D37" s="32" t="s">
        <v>69</v>
      </c>
      <c r="E37" s="33"/>
      <c r="F37" s="33"/>
      <c r="G37" s="33"/>
      <c r="H37" s="33"/>
      <c r="I37" s="33"/>
      <c r="J37" s="33"/>
      <c r="K37" s="33"/>
      <c r="L37" s="31" t="s">
        <v>68</v>
      </c>
      <c r="W37" s="34">
        <v>389.95</v>
      </c>
      <c r="X37" s="34"/>
      <c r="Y37" s="31" t="s">
        <v>344</v>
      </c>
    </row>
    <row r="38" spans="1:25" s="31" customFormat="1" x14ac:dyDescent="0.35">
      <c r="A38" s="31" t="s">
        <v>70</v>
      </c>
      <c r="D38" s="33" t="s">
        <v>69</v>
      </c>
      <c r="E38" s="33"/>
      <c r="F38" s="33"/>
      <c r="G38" s="33"/>
      <c r="H38" s="33"/>
      <c r="I38" s="33"/>
      <c r="J38" s="33"/>
      <c r="K38" s="33"/>
      <c r="L38" s="31" t="s">
        <v>68</v>
      </c>
      <c r="W38" s="34">
        <v>389.95</v>
      </c>
      <c r="X38" s="34"/>
      <c r="Y38" s="31" t="s">
        <v>345</v>
      </c>
    </row>
    <row r="39" spans="1:25" s="31" customFormat="1" x14ac:dyDescent="0.35">
      <c r="A39" s="31" t="s">
        <v>286</v>
      </c>
      <c r="D39" s="33" t="s">
        <v>287</v>
      </c>
      <c r="E39" s="33"/>
      <c r="F39" s="33"/>
      <c r="G39" s="33"/>
      <c r="H39" s="33"/>
      <c r="I39" s="33"/>
      <c r="J39" s="33"/>
      <c r="K39" s="33"/>
      <c r="L39" s="31" t="s">
        <v>288</v>
      </c>
      <c r="W39" s="34">
        <v>56122.45</v>
      </c>
      <c r="X39" s="34"/>
      <c r="Y39" s="31" t="s">
        <v>289</v>
      </c>
    </row>
    <row r="40" spans="1:25" s="31" customFormat="1" x14ac:dyDescent="0.35">
      <c r="A40" s="31" t="s">
        <v>286</v>
      </c>
      <c r="D40" s="33" t="s">
        <v>287</v>
      </c>
      <c r="E40" s="33"/>
      <c r="F40" s="33"/>
      <c r="G40" s="33"/>
      <c r="H40" s="33"/>
      <c r="I40" s="33"/>
      <c r="J40" s="33"/>
      <c r="K40" s="33"/>
      <c r="L40" s="31" t="s">
        <v>288</v>
      </c>
      <c r="W40" s="34">
        <v>390278.23</v>
      </c>
      <c r="X40" s="34"/>
      <c r="Y40" s="31" t="s">
        <v>290</v>
      </c>
    </row>
    <row r="41" spans="1:25" s="31" customFormat="1" x14ac:dyDescent="0.35">
      <c r="A41" s="31" t="s">
        <v>67</v>
      </c>
      <c r="D41" s="33" t="s">
        <v>66</v>
      </c>
      <c r="E41" s="33"/>
      <c r="F41" s="33"/>
      <c r="G41" s="33"/>
      <c r="H41" s="33"/>
      <c r="I41" s="33"/>
      <c r="J41" s="33"/>
      <c r="K41" s="33"/>
      <c r="L41" s="31" t="s">
        <v>65</v>
      </c>
      <c r="W41" s="34">
        <v>28930.77</v>
      </c>
      <c r="X41" s="34"/>
      <c r="Y41" s="31" t="s">
        <v>346</v>
      </c>
    </row>
    <row r="42" spans="1:25" s="31" customFormat="1" x14ac:dyDescent="0.35">
      <c r="A42" s="31" t="s">
        <v>484</v>
      </c>
      <c r="D42" s="33" t="s">
        <v>216</v>
      </c>
      <c r="E42" s="33"/>
      <c r="F42" s="33"/>
      <c r="G42" s="33"/>
      <c r="H42" s="33"/>
      <c r="I42" s="33"/>
      <c r="J42" s="33"/>
      <c r="K42" s="33"/>
      <c r="L42" s="31" t="s">
        <v>217</v>
      </c>
      <c r="W42" s="34">
        <v>947943.34</v>
      </c>
      <c r="X42" s="34"/>
      <c r="Y42" s="31" t="s">
        <v>218</v>
      </c>
    </row>
    <row r="43" spans="1:25" s="31" customFormat="1" x14ac:dyDescent="0.35">
      <c r="A43" s="31" t="s">
        <v>484</v>
      </c>
      <c r="D43" s="33" t="s">
        <v>216</v>
      </c>
      <c r="E43" s="33"/>
      <c r="F43" s="33"/>
      <c r="G43" s="33"/>
      <c r="H43" s="33"/>
      <c r="I43" s="33"/>
      <c r="J43" s="33"/>
      <c r="K43" s="33"/>
      <c r="L43" s="31" t="s">
        <v>217</v>
      </c>
      <c r="W43" s="34">
        <v>949372.42</v>
      </c>
      <c r="X43" s="34"/>
      <c r="Y43" s="31" t="s">
        <v>485</v>
      </c>
    </row>
    <row r="44" spans="1:25" s="31" customFormat="1" x14ac:dyDescent="0.35">
      <c r="A44" s="31" t="s">
        <v>116</v>
      </c>
      <c r="D44" s="33" t="s">
        <v>117</v>
      </c>
      <c r="E44" s="33"/>
      <c r="F44" s="33"/>
      <c r="G44" s="33"/>
      <c r="H44" s="33"/>
      <c r="I44" s="33"/>
      <c r="J44" s="33"/>
      <c r="K44" s="33"/>
      <c r="L44" s="31" t="s">
        <v>118</v>
      </c>
      <c r="W44" s="34">
        <v>904801.28000000003</v>
      </c>
      <c r="X44" s="34"/>
      <c r="Y44" s="31" t="s">
        <v>266</v>
      </c>
    </row>
    <row r="45" spans="1:25" s="31" customFormat="1" x14ac:dyDescent="0.35">
      <c r="A45" s="31" t="s">
        <v>502</v>
      </c>
      <c r="D45" s="33" t="s">
        <v>165</v>
      </c>
      <c r="E45" s="33"/>
      <c r="F45" s="33"/>
      <c r="G45" s="33"/>
      <c r="H45" s="33"/>
      <c r="I45" s="33"/>
      <c r="J45" s="33"/>
      <c r="K45" s="33"/>
      <c r="L45" s="31" t="s">
        <v>166</v>
      </c>
      <c r="W45" s="34">
        <v>200</v>
      </c>
      <c r="X45" s="34"/>
      <c r="Y45" s="31" t="s">
        <v>348</v>
      </c>
    </row>
    <row r="46" spans="1:25" s="31" customFormat="1" x14ac:dyDescent="0.35">
      <c r="A46" s="31" t="s">
        <v>167</v>
      </c>
      <c r="D46" s="33" t="s">
        <v>168</v>
      </c>
      <c r="E46" s="33"/>
      <c r="F46" s="33"/>
      <c r="G46" s="33"/>
      <c r="H46" s="33"/>
      <c r="I46" s="33"/>
      <c r="J46" s="33"/>
      <c r="K46" s="33"/>
      <c r="L46" s="31" t="s">
        <v>169</v>
      </c>
      <c r="W46" s="34">
        <v>268932.90000000002</v>
      </c>
      <c r="X46" s="34"/>
      <c r="Y46" s="31" t="s">
        <v>349</v>
      </c>
    </row>
    <row r="47" spans="1:25" s="31" customFormat="1" x14ac:dyDescent="0.35">
      <c r="A47" s="31" t="s">
        <v>113</v>
      </c>
      <c r="D47" s="33" t="s">
        <v>114</v>
      </c>
      <c r="E47" s="33"/>
      <c r="F47" s="33"/>
      <c r="G47" s="33"/>
      <c r="H47" s="33"/>
      <c r="I47" s="33"/>
      <c r="J47" s="33"/>
      <c r="K47" s="33"/>
      <c r="L47" s="31" t="s">
        <v>115</v>
      </c>
      <c r="W47" s="34">
        <v>3429.57</v>
      </c>
      <c r="X47" s="34"/>
      <c r="Y47" s="31" t="s">
        <v>232</v>
      </c>
    </row>
    <row r="48" spans="1:25" s="31" customFormat="1" x14ac:dyDescent="0.35">
      <c r="A48" s="31" t="s">
        <v>119</v>
      </c>
      <c r="D48" s="33" t="s">
        <v>120</v>
      </c>
      <c r="E48" s="33"/>
      <c r="F48" s="33"/>
      <c r="G48" s="33"/>
      <c r="H48" s="33"/>
      <c r="I48" s="33"/>
      <c r="J48" s="33"/>
      <c r="K48" s="33"/>
      <c r="L48" s="31" t="s">
        <v>121</v>
      </c>
      <c r="W48" s="34">
        <v>645966.26</v>
      </c>
      <c r="X48" s="34"/>
      <c r="Y48" s="31" t="s">
        <v>261</v>
      </c>
    </row>
    <row r="49" spans="1:25" s="31" customFormat="1" x14ac:dyDescent="0.35">
      <c r="A49" s="31" t="s">
        <v>61</v>
      </c>
      <c r="D49" s="33" t="s">
        <v>60</v>
      </c>
      <c r="E49" s="33"/>
      <c r="F49" s="33"/>
      <c r="G49" s="33"/>
      <c r="H49" s="33"/>
      <c r="I49" s="33"/>
      <c r="J49" s="33"/>
      <c r="K49" s="33"/>
      <c r="L49" s="31" t="s">
        <v>59</v>
      </c>
      <c r="W49" s="34">
        <v>42918.45</v>
      </c>
      <c r="X49" s="34"/>
      <c r="Y49" s="31" t="s">
        <v>248</v>
      </c>
    </row>
    <row r="50" spans="1:25" s="31" customFormat="1" x14ac:dyDescent="0.35">
      <c r="A50" s="31" t="s">
        <v>110</v>
      </c>
      <c r="D50" s="33" t="s">
        <v>111</v>
      </c>
      <c r="E50" s="33"/>
      <c r="F50" s="33"/>
      <c r="G50" s="33"/>
      <c r="H50" s="33"/>
      <c r="I50" s="33"/>
      <c r="J50" s="33"/>
      <c r="K50" s="33"/>
      <c r="L50" s="31" t="s">
        <v>112</v>
      </c>
      <c r="W50" s="34">
        <v>1174.8399999999999</v>
      </c>
      <c r="X50" s="34"/>
      <c r="Y50" s="31" t="s">
        <v>352</v>
      </c>
    </row>
    <row r="51" spans="1:25" s="31" customFormat="1" x14ac:dyDescent="0.35">
      <c r="A51" s="31" t="s">
        <v>503</v>
      </c>
      <c r="D51" s="33" t="s">
        <v>130</v>
      </c>
      <c r="E51" s="33"/>
      <c r="F51" s="33"/>
      <c r="G51" s="33"/>
      <c r="H51" s="33"/>
      <c r="I51" s="33"/>
      <c r="J51" s="33"/>
      <c r="K51" s="33"/>
      <c r="L51" s="31" t="s">
        <v>131</v>
      </c>
      <c r="W51" s="34">
        <f>260427.96*70%</f>
        <v>182299.57199999999</v>
      </c>
      <c r="X51" s="34"/>
      <c r="Y51" s="31" t="s">
        <v>353</v>
      </c>
    </row>
    <row r="52" spans="1:25" s="31" customFormat="1" x14ac:dyDescent="0.35">
      <c r="A52" s="31" t="s">
        <v>503</v>
      </c>
      <c r="D52" s="33" t="s">
        <v>130</v>
      </c>
      <c r="E52" s="33"/>
      <c r="F52" s="33"/>
      <c r="G52" s="33"/>
      <c r="H52" s="33"/>
      <c r="I52" s="33"/>
      <c r="J52" s="33"/>
      <c r="K52" s="33"/>
      <c r="L52" s="31" t="s">
        <v>131</v>
      </c>
      <c r="W52" s="34">
        <f>111524*70%</f>
        <v>78066.799999999988</v>
      </c>
      <c r="X52" s="34"/>
      <c r="Y52" s="31" t="s">
        <v>262</v>
      </c>
    </row>
    <row r="53" spans="1:25" s="31" customFormat="1" x14ac:dyDescent="0.35">
      <c r="A53" s="31" t="s">
        <v>225</v>
      </c>
      <c r="D53" s="33" t="s">
        <v>226</v>
      </c>
      <c r="E53" s="33"/>
      <c r="F53" s="33"/>
      <c r="G53" s="33"/>
      <c r="H53" s="33"/>
      <c r="I53" s="33"/>
      <c r="J53" s="33"/>
      <c r="K53" s="33"/>
      <c r="L53" s="31" t="s">
        <v>227</v>
      </c>
      <c r="W53" s="34">
        <v>11374.65</v>
      </c>
      <c r="X53" s="34"/>
      <c r="Y53" s="31" t="s">
        <v>354</v>
      </c>
    </row>
    <row r="54" spans="1:25" s="31" customFormat="1" x14ac:dyDescent="0.35">
      <c r="A54" s="31" t="s">
        <v>225</v>
      </c>
      <c r="D54" s="33" t="s">
        <v>226</v>
      </c>
      <c r="E54" s="33"/>
      <c r="F54" s="33"/>
      <c r="G54" s="33"/>
      <c r="H54" s="33"/>
      <c r="I54" s="33"/>
      <c r="J54" s="33"/>
      <c r="K54" s="33"/>
      <c r="L54" s="31" t="s">
        <v>227</v>
      </c>
      <c r="W54" s="34">
        <v>11282.4</v>
      </c>
      <c r="X54" s="34"/>
      <c r="Y54" s="31" t="s">
        <v>355</v>
      </c>
    </row>
    <row r="55" spans="1:25" s="31" customFormat="1" x14ac:dyDescent="0.35">
      <c r="A55" s="31" t="s">
        <v>234</v>
      </c>
      <c r="D55" s="33" t="s">
        <v>235</v>
      </c>
      <c r="E55" s="33"/>
      <c r="F55" s="33"/>
      <c r="G55" s="33"/>
      <c r="H55" s="33"/>
      <c r="I55" s="33"/>
      <c r="J55" s="33"/>
      <c r="K55" s="33"/>
      <c r="L55" s="31" t="s">
        <v>236</v>
      </c>
      <c r="W55" s="34">
        <v>4609.84</v>
      </c>
      <c r="X55" s="34"/>
      <c r="Y55" s="31" t="s">
        <v>237</v>
      </c>
    </row>
    <row r="56" spans="1:25" s="31" customFormat="1" x14ac:dyDescent="0.35">
      <c r="A56" s="31" t="s">
        <v>271</v>
      </c>
      <c r="D56" s="33" t="s">
        <v>272</v>
      </c>
      <c r="E56" s="33"/>
      <c r="F56" s="33"/>
      <c r="G56" s="33"/>
      <c r="H56" s="33"/>
      <c r="I56" s="33"/>
      <c r="J56" s="33"/>
      <c r="K56" s="33"/>
      <c r="L56" s="31" t="s">
        <v>273</v>
      </c>
      <c r="W56" s="34">
        <v>64999.35</v>
      </c>
      <c r="X56" s="34"/>
      <c r="Y56" s="31" t="s">
        <v>274</v>
      </c>
    </row>
    <row r="57" spans="1:25" s="31" customFormat="1" x14ac:dyDescent="0.35">
      <c r="A57" s="31" t="s">
        <v>271</v>
      </c>
      <c r="D57" s="33" t="s">
        <v>272</v>
      </c>
      <c r="E57" s="33"/>
      <c r="F57" s="33"/>
      <c r="G57" s="33"/>
      <c r="H57" s="33"/>
      <c r="I57" s="33"/>
      <c r="J57" s="33"/>
      <c r="K57" s="33"/>
      <c r="L57" s="31" t="s">
        <v>273</v>
      </c>
      <c r="W57" s="34">
        <v>64999.35</v>
      </c>
      <c r="X57" s="34"/>
      <c r="Y57" s="31" t="s">
        <v>481</v>
      </c>
    </row>
    <row r="58" spans="1:25" s="31" customFormat="1" x14ac:dyDescent="0.35">
      <c r="A58" s="31" t="s">
        <v>271</v>
      </c>
      <c r="D58" s="33" t="s">
        <v>272</v>
      </c>
      <c r="E58" s="33"/>
      <c r="F58" s="33"/>
      <c r="G58" s="33"/>
      <c r="H58" s="33"/>
      <c r="I58" s="33"/>
      <c r="J58" s="33"/>
      <c r="K58" s="33"/>
      <c r="L58" s="31" t="s">
        <v>273</v>
      </c>
      <c r="W58" s="34">
        <v>64999.35</v>
      </c>
      <c r="X58" s="34"/>
      <c r="Y58" s="31" t="s">
        <v>482</v>
      </c>
    </row>
    <row r="59" spans="1:25" s="31" customFormat="1" x14ac:dyDescent="0.35">
      <c r="A59" s="31" t="s">
        <v>64</v>
      </c>
      <c r="D59" s="33" t="s">
        <v>63</v>
      </c>
      <c r="E59" s="33"/>
      <c r="F59" s="33"/>
      <c r="G59" s="33"/>
      <c r="H59" s="33"/>
      <c r="I59" s="33"/>
      <c r="J59" s="33"/>
      <c r="K59" s="33"/>
      <c r="L59" s="31" t="s">
        <v>62</v>
      </c>
      <c r="W59" s="34">
        <v>572585</v>
      </c>
      <c r="X59" s="34"/>
      <c r="Y59" s="31" t="s">
        <v>356</v>
      </c>
    </row>
    <row r="60" spans="1:25" s="31" customFormat="1" x14ac:dyDescent="0.35">
      <c r="A60" s="31" t="s">
        <v>58</v>
      </c>
      <c r="D60" s="33" t="s">
        <v>57</v>
      </c>
      <c r="E60" s="33"/>
      <c r="F60" s="33"/>
      <c r="G60" s="33"/>
      <c r="H60" s="33"/>
      <c r="I60" s="33"/>
      <c r="J60" s="33"/>
      <c r="K60" s="33"/>
      <c r="L60" s="31" t="s">
        <v>56</v>
      </c>
      <c r="W60" s="34">
        <v>3695.38</v>
      </c>
      <c r="X60" s="34"/>
      <c r="Y60" s="31" t="s">
        <v>357</v>
      </c>
    </row>
    <row r="61" spans="1:25" s="31" customFormat="1" x14ac:dyDescent="0.35">
      <c r="A61" s="31" t="s">
        <v>55</v>
      </c>
      <c r="D61" s="33" t="s">
        <v>54</v>
      </c>
      <c r="E61" s="33"/>
      <c r="F61" s="33"/>
      <c r="G61" s="33"/>
      <c r="H61" s="33"/>
      <c r="I61" s="33"/>
      <c r="J61" s="33"/>
      <c r="K61" s="33"/>
      <c r="L61" s="31" t="s">
        <v>53</v>
      </c>
      <c r="W61" s="34">
        <f>54367.98</f>
        <v>54367.98</v>
      </c>
      <c r="X61" s="34"/>
      <c r="Y61" s="31" t="s">
        <v>267</v>
      </c>
    </row>
    <row r="62" spans="1:25" s="31" customFormat="1" x14ac:dyDescent="0.35">
      <c r="A62" s="31" t="s">
        <v>79</v>
      </c>
      <c r="D62" s="33" t="s">
        <v>222</v>
      </c>
      <c r="E62" s="33"/>
      <c r="F62" s="33"/>
      <c r="G62" s="33"/>
      <c r="H62" s="33"/>
      <c r="I62" s="33"/>
      <c r="J62" s="33"/>
      <c r="K62" s="33"/>
      <c r="L62" s="31" t="s">
        <v>223</v>
      </c>
      <c r="W62" s="34">
        <v>3966.82</v>
      </c>
      <c r="X62" s="34"/>
      <c r="Y62" s="31" t="s">
        <v>224</v>
      </c>
    </row>
    <row r="63" spans="1:25" s="31" customFormat="1" x14ac:dyDescent="0.35">
      <c r="A63" s="31" t="s">
        <v>122</v>
      </c>
      <c r="D63" s="33" t="s">
        <v>123</v>
      </c>
      <c r="E63" s="33"/>
      <c r="F63" s="33"/>
      <c r="G63" s="33"/>
      <c r="H63" s="33"/>
      <c r="I63" s="33"/>
      <c r="J63" s="33"/>
      <c r="K63" s="33"/>
      <c r="L63" s="31" t="s">
        <v>476</v>
      </c>
      <c r="W63" s="34">
        <v>7602.45</v>
      </c>
      <c r="X63" s="34"/>
      <c r="Y63" s="31" t="s">
        <v>358</v>
      </c>
    </row>
    <row r="64" spans="1:25" s="31" customFormat="1" x14ac:dyDescent="0.35">
      <c r="A64" s="31" t="s">
        <v>122</v>
      </c>
      <c r="D64" s="33" t="s">
        <v>123</v>
      </c>
      <c r="E64" s="33"/>
      <c r="F64" s="33"/>
      <c r="G64" s="33"/>
      <c r="H64" s="33"/>
      <c r="I64" s="33"/>
      <c r="J64" s="33"/>
      <c r="K64" s="33"/>
      <c r="L64" s="31" t="s">
        <v>476</v>
      </c>
      <c r="W64" s="34">
        <v>7602.45</v>
      </c>
      <c r="X64" s="34"/>
      <c r="Y64" s="31" t="s">
        <v>359</v>
      </c>
    </row>
    <row r="65" spans="1:32" s="31" customFormat="1" x14ac:dyDescent="0.35">
      <c r="A65" s="31" t="s">
        <v>122</v>
      </c>
      <c r="D65" s="33" t="s">
        <v>123</v>
      </c>
      <c r="E65" s="33"/>
      <c r="F65" s="33"/>
      <c r="G65" s="33"/>
      <c r="H65" s="33"/>
      <c r="I65" s="33"/>
      <c r="J65" s="33"/>
      <c r="K65" s="33"/>
      <c r="L65" s="31" t="s">
        <v>124</v>
      </c>
      <c r="W65" s="34">
        <v>4819.96</v>
      </c>
      <c r="X65" s="34"/>
      <c r="Y65" s="31" t="s">
        <v>246</v>
      </c>
    </row>
    <row r="66" spans="1:32" s="31" customFormat="1" x14ac:dyDescent="0.35">
      <c r="A66" s="31" t="s">
        <v>52</v>
      </c>
      <c r="D66" s="33" t="s">
        <v>51</v>
      </c>
      <c r="E66" s="33"/>
      <c r="F66" s="33"/>
      <c r="G66" s="33"/>
      <c r="H66" s="33"/>
      <c r="I66" s="33"/>
      <c r="J66" s="33"/>
      <c r="K66" s="33"/>
      <c r="L66" s="31" t="s">
        <v>50</v>
      </c>
      <c r="W66" s="34">
        <v>3515.21</v>
      </c>
      <c r="X66" s="34"/>
      <c r="Y66" s="31" t="s">
        <v>362</v>
      </c>
    </row>
    <row r="67" spans="1:32" s="31" customFormat="1" x14ac:dyDescent="0.35">
      <c r="A67" s="31" t="s">
        <v>132</v>
      </c>
      <c r="D67" s="33" t="s">
        <v>133</v>
      </c>
      <c r="E67" s="33"/>
      <c r="F67" s="33"/>
      <c r="G67" s="33"/>
      <c r="H67" s="33"/>
      <c r="I67" s="33"/>
      <c r="J67" s="33"/>
      <c r="K67" s="33"/>
      <c r="L67" s="31" t="s">
        <v>134</v>
      </c>
      <c r="W67" s="34">
        <v>24002.76</v>
      </c>
      <c r="X67" s="34"/>
      <c r="Y67" s="31" t="s">
        <v>135</v>
      </c>
    </row>
    <row r="68" spans="1:32" s="31" customFormat="1" x14ac:dyDescent="0.35">
      <c r="A68" s="31" t="s">
        <v>132</v>
      </c>
      <c r="D68" s="33" t="s">
        <v>133</v>
      </c>
      <c r="E68" s="33"/>
      <c r="F68" s="33"/>
      <c r="G68" s="33"/>
      <c r="H68" s="33"/>
      <c r="I68" s="33"/>
      <c r="J68" s="33"/>
      <c r="K68" s="33"/>
      <c r="L68" s="31" t="s">
        <v>134</v>
      </c>
      <c r="W68" s="34">
        <v>9411.16</v>
      </c>
      <c r="X68" s="34"/>
      <c r="Y68" s="31" t="s">
        <v>280</v>
      </c>
    </row>
    <row r="69" spans="1:32" s="31" customFormat="1" x14ac:dyDescent="0.35">
      <c r="A69" s="31" t="s">
        <v>132</v>
      </c>
      <c r="D69" s="33" t="s">
        <v>133</v>
      </c>
      <c r="E69" s="33"/>
      <c r="F69" s="33"/>
      <c r="G69" s="33"/>
      <c r="H69" s="33"/>
      <c r="I69" s="33"/>
      <c r="J69" s="33"/>
      <c r="K69" s="33"/>
      <c r="L69" s="31" t="s">
        <v>134</v>
      </c>
      <c r="W69" s="34">
        <v>9411.16</v>
      </c>
      <c r="X69" s="34"/>
      <c r="Y69" s="31" t="s">
        <v>364</v>
      </c>
    </row>
    <row r="70" spans="1:32" s="31" customFormat="1" x14ac:dyDescent="0.35">
      <c r="A70" s="31" t="s">
        <v>49</v>
      </c>
      <c r="D70" s="33" t="s">
        <v>48</v>
      </c>
      <c r="E70" s="33"/>
      <c r="F70" s="33"/>
      <c r="G70" s="33"/>
      <c r="H70" s="33"/>
      <c r="I70" s="33"/>
      <c r="J70" s="33"/>
      <c r="K70" s="33"/>
      <c r="L70" s="31" t="s">
        <v>47</v>
      </c>
      <c r="W70" s="34">
        <v>2390.0500000000002</v>
      </c>
      <c r="X70" s="34"/>
      <c r="Y70" s="31" t="s">
        <v>366</v>
      </c>
    </row>
    <row r="71" spans="1:32" s="31" customFormat="1" x14ac:dyDescent="0.35">
      <c r="A71" s="31" t="s">
        <v>142</v>
      </c>
      <c r="D71" s="33" t="s">
        <v>143</v>
      </c>
      <c r="E71" s="33"/>
      <c r="F71" s="33"/>
      <c r="G71" s="33"/>
      <c r="H71" s="33"/>
      <c r="I71" s="33"/>
      <c r="J71" s="33"/>
      <c r="K71" s="33"/>
      <c r="L71" s="31" t="s">
        <v>147</v>
      </c>
      <c r="W71" s="34">
        <v>2026.12</v>
      </c>
      <c r="X71" s="34"/>
      <c r="Y71" s="31" t="s">
        <v>276</v>
      </c>
    </row>
    <row r="72" spans="1:32" s="31" customFormat="1" x14ac:dyDescent="0.35">
      <c r="A72" s="31" t="s">
        <v>151</v>
      </c>
      <c r="D72" s="33" t="s">
        <v>152</v>
      </c>
      <c r="E72" s="33"/>
      <c r="F72" s="33"/>
      <c r="G72" s="33"/>
      <c r="H72" s="33"/>
      <c r="I72" s="33"/>
      <c r="J72" s="33"/>
      <c r="K72" s="33"/>
      <c r="L72" s="31" t="s">
        <v>153</v>
      </c>
      <c r="W72" s="34">
        <v>23274</v>
      </c>
      <c r="X72" s="34"/>
      <c r="Y72" s="31" t="s">
        <v>483</v>
      </c>
    </row>
    <row r="73" spans="1:32" s="31" customFormat="1" x14ac:dyDescent="0.35">
      <c r="A73" s="31" t="s">
        <v>151</v>
      </c>
      <c r="D73" s="33" t="s">
        <v>152</v>
      </c>
      <c r="E73" s="33"/>
      <c r="F73" s="33"/>
      <c r="G73" s="33"/>
      <c r="H73" s="33"/>
      <c r="I73" s="33"/>
      <c r="J73" s="33"/>
      <c r="K73" s="33"/>
      <c r="L73" s="31" t="s">
        <v>153</v>
      </c>
      <c r="W73" s="34">
        <v>72768.59</v>
      </c>
      <c r="X73" s="34"/>
      <c r="Y73" s="31" t="s">
        <v>154</v>
      </c>
    </row>
    <row r="74" spans="1:32" s="31" customFormat="1" x14ac:dyDescent="0.35">
      <c r="A74" s="31" t="s">
        <v>192</v>
      </c>
      <c r="D74" s="33" t="s">
        <v>477</v>
      </c>
      <c r="E74" s="33"/>
      <c r="F74" s="33"/>
      <c r="G74" s="33"/>
      <c r="H74" s="33"/>
      <c r="I74" s="33"/>
      <c r="J74" s="33"/>
      <c r="K74" s="33"/>
      <c r="L74" s="31" t="s">
        <v>478</v>
      </c>
      <c r="W74" s="34">
        <v>60642.6</v>
      </c>
      <c r="X74" s="34"/>
      <c r="Y74" s="31" t="s">
        <v>479</v>
      </c>
    </row>
    <row r="75" spans="1:32" s="31" customFormat="1" x14ac:dyDescent="0.35">
      <c r="A75" s="31" t="s">
        <v>192</v>
      </c>
      <c r="D75" s="33" t="s">
        <v>477</v>
      </c>
      <c r="E75" s="33"/>
      <c r="F75" s="33"/>
      <c r="G75" s="33"/>
      <c r="H75" s="33"/>
      <c r="I75" s="33"/>
      <c r="J75" s="33"/>
      <c r="K75" s="33"/>
      <c r="L75" s="31" t="s">
        <v>478</v>
      </c>
      <c r="W75" s="34">
        <v>60642.6</v>
      </c>
      <c r="X75" s="34"/>
      <c r="Y75" s="31" t="s">
        <v>480</v>
      </c>
    </row>
    <row r="76" spans="1:32" x14ac:dyDescent="0.35">
      <c r="E76" s="2"/>
      <c r="F76" s="2"/>
      <c r="G76" s="2"/>
      <c r="H76" s="2"/>
      <c r="I76" s="2"/>
      <c r="J76" s="2"/>
      <c r="K76" s="2"/>
      <c r="W76" s="21">
        <f>SUM(W14:W75)</f>
        <v>7049757.8919999991</v>
      </c>
      <c r="X76" s="13"/>
    </row>
    <row r="77" spans="1:32" ht="15.5" x14ac:dyDescent="0.35">
      <c r="A77" s="50" t="s">
        <v>46</v>
      </c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F77" s="4"/>
    </row>
    <row r="78" spans="1:32" x14ac:dyDescent="0.35">
      <c r="A78" s="55" t="s">
        <v>20</v>
      </c>
      <c r="B78" s="55"/>
      <c r="C78" s="55"/>
      <c r="D78" s="52" t="s">
        <v>39</v>
      </c>
      <c r="E78" s="52"/>
      <c r="F78" s="52"/>
      <c r="G78" s="52"/>
      <c r="H78" s="52"/>
      <c r="I78" s="52"/>
      <c r="J78" s="52"/>
      <c r="K78" s="52"/>
      <c r="L78" s="53" t="s">
        <v>18</v>
      </c>
      <c r="M78" s="53"/>
      <c r="N78" s="53" t="s">
        <v>18</v>
      </c>
      <c r="O78" s="53"/>
      <c r="P78" s="53"/>
      <c r="Q78" s="53"/>
      <c r="R78" s="53"/>
      <c r="S78" s="53"/>
      <c r="T78" s="53"/>
      <c r="U78" s="19"/>
      <c r="V78" s="19"/>
      <c r="W78" s="52" t="s">
        <v>45</v>
      </c>
      <c r="X78" s="52"/>
      <c r="Y78" s="54" t="s">
        <v>16</v>
      </c>
      <c r="Z78" s="54"/>
      <c r="AA78" s="54"/>
      <c r="AB78" s="54"/>
    </row>
    <row r="79" spans="1:32" x14ac:dyDescent="0.35">
      <c r="A79" s="1" t="s">
        <v>44</v>
      </c>
      <c r="D79" s="2" t="s">
        <v>180</v>
      </c>
      <c r="E79" s="2"/>
      <c r="F79" s="2"/>
      <c r="G79" s="2"/>
      <c r="H79" s="2"/>
      <c r="I79" s="2"/>
      <c r="J79" s="2"/>
      <c r="K79" s="2"/>
      <c r="L79" s="1" t="s">
        <v>43</v>
      </c>
      <c r="W79" s="13">
        <v>93453.84</v>
      </c>
      <c r="X79" s="13"/>
      <c r="Y79" s="1" t="s">
        <v>336</v>
      </c>
    </row>
    <row r="80" spans="1:32" x14ac:dyDescent="0.35">
      <c r="A80" s="1" t="str">
        <f>VLOOKUP([1]!Tabela42[[#This Row],[FORNECEDOR]],'[1]Cadastro de Despesa'!$A$2:$I$888,2,0)</f>
        <v>34.460.760/0001-01</v>
      </c>
      <c r="D80" s="2" t="s">
        <v>42</v>
      </c>
      <c r="E80" s="2"/>
      <c r="F80" s="2"/>
      <c r="G80" s="2"/>
      <c r="H80" s="2"/>
      <c r="I80" s="2"/>
      <c r="J80" s="2"/>
      <c r="K80" s="2"/>
      <c r="L80" s="1" t="s">
        <v>41</v>
      </c>
      <c r="W80" s="13">
        <v>5224.62</v>
      </c>
      <c r="X80" s="13"/>
      <c r="Y80" s="1" t="s">
        <v>350</v>
      </c>
    </row>
    <row r="81" spans="1:28" x14ac:dyDescent="0.35">
      <c r="A81" s="1" t="str">
        <f>VLOOKUP([1]!Tabela42[[#This Row],[FORNECEDOR]],'[1]Cadastro de Despesa'!$A$2:$I$888,2,0)</f>
        <v>33.681.104/0001-68</v>
      </c>
      <c r="D81" s="2" t="s">
        <v>42</v>
      </c>
      <c r="E81" s="2"/>
      <c r="F81" s="2"/>
      <c r="G81" s="2"/>
      <c r="H81" s="2"/>
      <c r="I81" s="2"/>
      <c r="J81" s="2"/>
      <c r="K81" s="2"/>
      <c r="L81" s="1" t="s">
        <v>41</v>
      </c>
      <c r="W81" s="13">
        <v>2239.12</v>
      </c>
      <c r="X81" s="13"/>
      <c r="Y81" s="1" t="s">
        <v>351</v>
      </c>
    </row>
    <row r="82" spans="1:28" x14ac:dyDescent="0.35">
      <c r="A82" s="15"/>
      <c r="W82" s="48">
        <f>SUM(W79:W81)</f>
        <v>100917.57999999999</v>
      </c>
      <c r="X82" s="49"/>
    </row>
    <row r="83" spans="1:28" ht="15.5" x14ac:dyDescent="0.35">
      <c r="A83" s="50" t="s">
        <v>40</v>
      </c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</row>
    <row r="84" spans="1:28" x14ac:dyDescent="0.35">
      <c r="A84" s="55" t="s">
        <v>20</v>
      </c>
      <c r="B84" s="55"/>
      <c r="C84" s="55"/>
      <c r="D84" s="52" t="s">
        <v>39</v>
      </c>
      <c r="E84" s="52"/>
      <c r="F84" s="52"/>
      <c r="G84" s="52"/>
      <c r="H84" s="52"/>
      <c r="I84" s="52"/>
      <c r="J84" s="52"/>
      <c r="K84" s="52"/>
      <c r="L84" s="53" t="s">
        <v>18</v>
      </c>
      <c r="M84" s="53"/>
      <c r="N84" s="53"/>
      <c r="O84" s="53"/>
      <c r="P84" s="53"/>
      <c r="Q84" s="53"/>
      <c r="R84" s="53"/>
      <c r="S84" s="53"/>
      <c r="T84" s="53"/>
      <c r="U84" s="19"/>
      <c r="V84" s="19"/>
      <c r="W84" s="54" t="s">
        <v>17</v>
      </c>
      <c r="X84" s="54"/>
      <c r="Y84" s="54" t="s">
        <v>16</v>
      </c>
      <c r="Z84" s="54"/>
      <c r="AA84" s="54"/>
      <c r="AB84" s="54"/>
    </row>
    <row r="85" spans="1:28" s="31" customFormat="1" x14ac:dyDescent="0.35">
      <c r="A85" s="31" t="s">
        <v>388</v>
      </c>
      <c r="D85" s="32" t="s">
        <v>389</v>
      </c>
      <c r="L85" s="31" t="s">
        <v>390</v>
      </c>
      <c r="W85" s="34">
        <v>35</v>
      </c>
      <c r="X85" s="34"/>
      <c r="Y85" s="25" t="s">
        <v>391</v>
      </c>
      <c r="Z85" s="34"/>
      <c r="AA85" s="34"/>
      <c r="AB85" s="34"/>
    </row>
    <row r="86" spans="1:28" s="31" customFormat="1" x14ac:dyDescent="0.35">
      <c r="A86" s="31" t="s">
        <v>161</v>
      </c>
      <c r="D86" s="32" t="s">
        <v>162</v>
      </c>
      <c r="E86" s="33"/>
      <c r="F86" s="33"/>
      <c r="G86" s="33"/>
      <c r="H86" s="33"/>
      <c r="I86" s="33"/>
      <c r="J86" s="33"/>
      <c r="K86" s="33"/>
      <c r="L86" s="31" t="s">
        <v>163</v>
      </c>
      <c r="W86" s="34">
        <v>60</v>
      </c>
      <c r="X86" s="34"/>
      <c r="Y86" s="31" t="s">
        <v>291</v>
      </c>
    </row>
    <row r="87" spans="1:28" s="31" customFormat="1" x14ac:dyDescent="0.35">
      <c r="A87" s="31" t="s">
        <v>392</v>
      </c>
      <c r="D87" s="32" t="s">
        <v>393</v>
      </c>
      <c r="E87" s="33"/>
      <c r="F87" s="33"/>
      <c r="G87" s="33"/>
      <c r="H87" s="33"/>
      <c r="I87" s="33"/>
      <c r="J87" s="33"/>
      <c r="K87" s="33"/>
      <c r="L87" s="31" t="s">
        <v>394</v>
      </c>
      <c r="W87" s="34">
        <v>14.97</v>
      </c>
      <c r="X87" s="34"/>
      <c r="Y87" s="31" t="s">
        <v>395</v>
      </c>
    </row>
    <row r="88" spans="1:28" s="31" customFormat="1" x14ac:dyDescent="0.35">
      <c r="D88" s="32" t="s">
        <v>210</v>
      </c>
      <c r="E88" s="33"/>
      <c r="F88" s="33"/>
      <c r="G88" s="33"/>
      <c r="H88" s="33"/>
      <c r="I88" s="33"/>
      <c r="J88" s="33"/>
      <c r="K88" s="33"/>
      <c r="L88" s="31" t="s">
        <v>211</v>
      </c>
      <c r="W88" s="34">
        <v>161.76</v>
      </c>
      <c r="X88" s="34"/>
      <c r="Y88" s="31" t="s">
        <v>212</v>
      </c>
    </row>
    <row r="89" spans="1:28" s="31" customFormat="1" x14ac:dyDescent="0.35">
      <c r="A89" s="31" t="s">
        <v>305</v>
      </c>
      <c r="D89" s="32" t="s">
        <v>306</v>
      </c>
      <c r="E89" s="33"/>
      <c r="F89" s="33"/>
      <c r="G89" s="33"/>
      <c r="H89" s="33"/>
      <c r="I89" s="33"/>
      <c r="J89" s="33"/>
      <c r="K89" s="33"/>
      <c r="L89" s="31" t="s">
        <v>295</v>
      </c>
      <c r="W89" s="34">
        <v>31</v>
      </c>
      <c r="X89" s="34"/>
      <c r="Y89" s="31" t="s">
        <v>307</v>
      </c>
    </row>
    <row r="90" spans="1:28" s="31" customFormat="1" x14ac:dyDescent="0.35">
      <c r="A90" s="31" t="s">
        <v>396</v>
      </c>
      <c r="D90" s="32" t="s">
        <v>208</v>
      </c>
      <c r="E90" s="33"/>
      <c r="F90" s="33"/>
      <c r="G90" s="33"/>
      <c r="H90" s="33"/>
      <c r="I90" s="33"/>
      <c r="J90" s="33"/>
      <c r="K90" s="33"/>
      <c r="L90" s="31" t="s">
        <v>209</v>
      </c>
      <c r="W90" s="34">
        <v>133.4</v>
      </c>
      <c r="X90" s="34"/>
      <c r="Y90" s="31" t="s">
        <v>397</v>
      </c>
    </row>
    <row r="91" spans="1:28" s="31" customFormat="1" x14ac:dyDescent="0.35">
      <c r="A91" s="31" t="s">
        <v>311</v>
      </c>
      <c r="D91" s="32" t="s">
        <v>312</v>
      </c>
      <c r="E91" s="33"/>
      <c r="F91" s="33"/>
      <c r="G91" s="33"/>
      <c r="H91" s="33"/>
      <c r="I91" s="33"/>
      <c r="J91" s="33"/>
      <c r="K91" s="33"/>
      <c r="L91" s="31" t="s">
        <v>313</v>
      </c>
      <c r="W91" s="34">
        <v>20</v>
      </c>
      <c r="X91" s="34"/>
      <c r="Y91" s="31" t="s">
        <v>314</v>
      </c>
    </row>
    <row r="92" spans="1:28" s="31" customFormat="1" x14ac:dyDescent="0.35">
      <c r="A92" s="31" t="s">
        <v>302</v>
      </c>
      <c r="D92" s="32" t="s">
        <v>303</v>
      </c>
      <c r="E92" s="33"/>
      <c r="F92" s="33"/>
      <c r="G92" s="33"/>
      <c r="H92" s="33"/>
      <c r="I92" s="33"/>
      <c r="J92" s="33"/>
      <c r="K92" s="33"/>
      <c r="L92" s="31" t="s">
        <v>300</v>
      </c>
      <c r="W92" s="34">
        <v>2245.4899999999998</v>
      </c>
      <c r="X92" s="34"/>
      <c r="Y92" s="31" t="s">
        <v>304</v>
      </c>
    </row>
    <row r="93" spans="1:28" s="31" customFormat="1" x14ac:dyDescent="0.35">
      <c r="A93" s="31" t="s">
        <v>398</v>
      </c>
      <c r="D93" s="32" t="s">
        <v>399</v>
      </c>
      <c r="E93" s="33"/>
      <c r="F93" s="33"/>
      <c r="G93" s="33"/>
      <c r="H93" s="33"/>
      <c r="I93" s="33"/>
      <c r="J93" s="33"/>
      <c r="K93" s="33"/>
      <c r="L93" s="31" t="s">
        <v>400</v>
      </c>
      <c r="W93" s="34">
        <v>69.8</v>
      </c>
      <c r="X93" s="34"/>
      <c r="Y93" s="31" t="s">
        <v>401</v>
      </c>
    </row>
    <row r="94" spans="1:28" s="31" customFormat="1" x14ac:dyDescent="0.35">
      <c r="A94" s="31" t="s">
        <v>200</v>
      </c>
      <c r="D94" s="32" t="s">
        <v>201</v>
      </c>
      <c r="E94" s="33"/>
      <c r="F94" s="33"/>
      <c r="G94" s="33"/>
      <c r="H94" s="33"/>
      <c r="I94" s="33"/>
      <c r="J94" s="33"/>
      <c r="K94" s="33"/>
      <c r="L94" s="31" t="s">
        <v>202</v>
      </c>
      <c r="W94" s="34">
        <v>3840</v>
      </c>
      <c r="X94" s="34"/>
      <c r="Y94" s="31" t="s">
        <v>254</v>
      </c>
    </row>
    <row r="95" spans="1:28" s="31" customFormat="1" x14ac:dyDescent="0.35">
      <c r="A95" s="31" t="s">
        <v>200</v>
      </c>
      <c r="D95" s="32" t="s">
        <v>201</v>
      </c>
      <c r="E95" s="33"/>
      <c r="F95" s="33"/>
      <c r="G95" s="33"/>
      <c r="H95" s="33"/>
      <c r="I95" s="33"/>
      <c r="J95" s="33"/>
      <c r="K95" s="33"/>
      <c r="L95" s="31" t="s">
        <v>202</v>
      </c>
      <c r="W95" s="34">
        <v>189.16</v>
      </c>
      <c r="X95" s="34"/>
      <c r="Y95" s="25" t="s">
        <v>381</v>
      </c>
    </row>
    <row r="96" spans="1:28" s="31" customFormat="1" x14ac:dyDescent="0.35">
      <c r="D96" s="32" t="s">
        <v>160</v>
      </c>
      <c r="E96" s="33"/>
      <c r="F96" s="33"/>
      <c r="G96" s="33"/>
      <c r="H96" s="33"/>
      <c r="I96" s="33"/>
      <c r="J96" s="33"/>
      <c r="K96" s="33"/>
      <c r="L96" s="31" t="s">
        <v>164</v>
      </c>
      <c r="W96" s="34">
        <v>2625.52</v>
      </c>
      <c r="X96" s="34"/>
      <c r="Y96" s="31" t="s">
        <v>149</v>
      </c>
    </row>
    <row r="97" spans="1:25" s="31" customFormat="1" x14ac:dyDescent="0.35">
      <c r="A97" s="31" t="s">
        <v>292</v>
      </c>
      <c r="D97" s="32" t="s">
        <v>293</v>
      </c>
      <c r="E97" s="33"/>
      <c r="F97" s="33"/>
      <c r="G97" s="33"/>
      <c r="H97" s="33"/>
      <c r="I97" s="33"/>
      <c r="J97" s="33"/>
      <c r="K97" s="33"/>
      <c r="L97" s="31" t="s">
        <v>163</v>
      </c>
      <c r="W97" s="34">
        <v>73.599999999999994</v>
      </c>
      <c r="X97" s="34"/>
      <c r="Y97" s="31" t="s">
        <v>291</v>
      </c>
    </row>
    <row r="98" spans="1:25" s="31" customFormat="1" x14ac:dyDescent="0.35">
      <c r="A98" s="31" t="s">
        <v>292</v>
      </c>
      <c r="D98" s="32" t="s">
        <v>293</v>
      </c>
      <c r="E98" s="33"/>
      <c r="F98" s="33"/>
      <c r="G98" s="33"/>
      <c r="H98" s="33"/>
      <c r="I98" s="33"/>
      <c r="J98" s="33"/>
      <c r="K98" s="33"/>
      <c r="L98" s="31" t="s">
        <v>163</v>
      </c>
      <c r="W98" s="34">
        <v>362.7</v>
      </c>
      <c r="X98" s="34"/>
      <c r="Y98" s="31" t="s">
        <v>310</v>
      </c>
    </row>
    <row r="99" spans="1:25" s="31" customFormat="1" x14ac:dyDescent="0.35">
      <c r="D99" s="32" t="s">
        <v>299</v>
      </c>
      <c r="E99" s="33"/>
      <c r="F99" s="33"/>
      <c r="G99" s="33"/>
      <c r="H99" s="33"/>
      <c r="I99" s="33"/>
      <c r="J99" s="33"/>
      <c r="K99" s="33"/>
      <c r="L99" s="31" t="s">
        <v>300</v>
      </c>
      <c r="W99" s="34">
        <v>85</v>
      </c>
      <c r="X99" s="34"/>
      <c r="Y99" s="31" t="s">
        <v>301</v>
      </c>
    </row>
    <row r="100" spans="1:25" s="31" customFormat="1" x14ac:dyDescent="0.35">
      <c r="A100" s="31" t="s">
        <v>402</v>
      </c>
      <c r="D100" s="32" t="s">
        <v>403</v>
      </c>
      <c r="E100" s="33"/>
      <c r="F100" s="33"/>
      <c r="G100" s="33"/>
      <c r="H100" s="33"/>
      <c r="I100" s="33"/>
      <c r="J100" s="33"/>
      <c r="K100" s="33"/>
      <c r="L100" s="31" t="s">
        <v>295</v>
      </c>
      <c r="W100" s="34">
        <v>137.94</v>
      </c>
      <c r="X100" s="34"/>
      <c r="Y100" s="31" t="s">
        <v>404</v>
      </c>
    </row>
    <row r="101" spans="1:25" s="31" customFormat="1" x14ac:dyDescent="0.35">
      <c r="A101" s="31" t="s">
        <v>319</v>
      </c>
      <c r="D101" s="32" t="s">
        <v>320</v>
      </c>
      <c r="E101" s="33"/>
      <c r="F101" s="33"/>
      <c r="G101" s="33"/>
      <c r="H101" s="33"/>
      <c r="I101" s="33"/>
      <c r="J101" s="33"/>
      <c r="K101" s="33"/>
      <c r="L101" s="31" t="s">
        <v>198</v>
      </c>
      <c r="W101" s="34">
        <v>199.9</v>
      </c>
      <c r="X101" s="34"/>
      <c r="Y101" s="31" t="s">
        <v>321</v>
      </c>
    </row>
    <row r="102" spans="1:25" s="31" customFormat="1" x14ac:dyDescent="0.35">
      <c r="A102" s="31" t="s">
        <v>319</v>
      </c>
      <c r="D102" s="32" t="s">
        <v>320</v>
      </c>
      <c r="E102" s="33"/>
      <c r="F102" s="33"/>
      <c r="G102" s="33"/>
      <c r="H102" s="33"/>
      <c r="I102" s="33"/>
      <c r="J102" s="33"/>
      <c r="K102" s="33"/>
      <c r="L102" s="31" t="s">
        <v>198</v>
      </c>
      <c r="W102" s="34">
        <v>68.400000000000006</v>
      </c>
      <c r="X102" s="34"/>
      <c r="Y102" s="31" t="s">
        <v>378</v>
      </c>
    </row>
    <row r="103" spans="1:25" s="31" customFormat="1" x14ac:dyDescent="0.35">
      <c r="A103" s="31" t="s">
        <v>319</v>
      </c>
      <c r="D103" s="32" t="s">
        <v>320</v>
      </c>
      <c r="E103" s="33"/>
      <c r="F103" s="33"/>
      <c r="G103" s="33"/>
      <c r="H103" s="33"/>
      <c r="I103" s="33"/>
      <c r="J103" s="33"/>
      <c r="K103" s="33"/>
      <c r="L103" s="31" t="s">
        <v>198</v>
      </c>
      <c r="W103" s="34">
        <v>179.8</v>
      </c>
      <c r="X103" s="34"/>
      <c r="Y103" s="31" t="s">
        <v>379</v>
      </c>
    </row>
    <row r="104" spans="1:25" s="31" customFormat="1" x14ac:dyDescent="0.35">
      <c r="A104" s="31" t="s">
        <v>382</v>
      </c>
      <c r="D104" s="32" t="s">
        <v>383</v>
      </c>
      <c r="E104" s="33"/>
      <c r="F104" s="33"/>
      <c r="G104" s="33"/>
      <c r="H104" s="33"/>
      <c r="I104" s="33"/>
      <c r="J104" s="33"/>
      <c r="K104" s="33"/>
      <c r="L104" s="31" t="s">
        <v>214</v>
      </c>
      <c r="W104" s="34">
        <v>340</v>
      </c>
      <c r="X104" s="34"/>
      <c r="Y104" s="31" t="s">
        <v>384</v>
      </c>
    </row>
    <row r="105" spans="1:25" s="31" customFormat="1" x14ac:dyDescent="0.35">
      <c r="A105" s="31" t="s">
        <v>228</v>
      </c>
      <c r="D105" s="32" t="s">
        <v>229</v>
      </c>
      <c r="E105" s="33"/>
      <c r="F105" s="33"/>
      <c r="G105" s="33"/>
      <c r="H105" s="33"/>
      <c r="I105" s="33"/>
      <c r="J105" s="33"/>
      <c r="K105" s="33"/>
      <c r="L105" s="31" t="s">
        <v>230</v>
      </c>
      <c r="W105" s="34">
        <v>11439</v>
      </c>
      <c r="X105" s="34"/>
      <c r="Y105" s="31" t="s">
        <v>231</v>
      </c>
    </row>
    <row r="106" spans="1:25" s="31" customFormat="1" x14ac:dyDescent="0.35">
      <c r="A106" s="31" t="s">
        <v>228</v>
      </c>
      <c r="D106" s="32" t="s">
        <v>229</v>
      </c>
      <c r="E106" s="33"/>
      <c r="F106" s="33"/>
      <c r="G106" s="33"/>
      <c r="H106" s="33"/>
      <c r="I106" s="33"/>
      <c r="J106" s="33"/>
      <c r="K106" s="33"/>
      <c r="L106" s="31" t="s">
        <v>230</v>
      </c>
      <c r="W106" s="34">
        <v>680</v>
      </c>
      <c r="X106" s="34"/>
      <c r="Y106" s="31" t="s">
        <v>270</v>
      </c>
    </row>
    <row r="107" spans="1:25" s="31" customFormat="1" x14ac:dyDescent="0.35">
      <c r="A107" s="31" t="s">
        <v>38</v>
      </c>
      <c r="D107" s="32" t="s">
        <v>37</v>
      </c>
      <c r="E107" s="33"/>
      <c r="F107" s="33"/>
      <c r="G107" s="33"/>
      <c r="H107" s="33"/>
      <c r="I107" s="33"/>
      <c r="J107" s="33"/>
      <c r="K107" s="33"/>
      <c r="L107" s="31" t="s">
        <v>163</v>
      </c>
      <c r="W107" s="34">
        <v>30</v>
      </c>
      <c r="X107" s="34"/>
      <c r="Y107" s="31" t="s">
        <v>213</v>
      </c>
    </row>
    <row r="108" spans="1:25" s="31" customFormat="1" x14ac:dyDescent="0.35">
      <c r="A108" s="31" t="s">
        <v>38</v>
      </c>
      <c r="D108" s="32" t="s">
        <v>37</v>
      </c>
      <c r="E108" s="33"/>
      <c r="F108" s="33"/>
      <c r="G108" s="33"/>
      <c r="H108" s="33"/>
      <c r="I108" s="33"/>
      <c r="J108" s="33"/>
      <c r="K108" s="33"/>
      <c r="L108" s="31" t="s">
        <v>163</v>
      </c>
      <c r="W108" s="34">
        <v>102</v>
      </c>
      <c r="X108" s="34"/>
      <c r="Y108" s="31" t="s">
        <v>405</v>
      </c>
    </row>
    <row r="109" spans="1:25" s="31" customFormat="1" x14ac:dyDescent="0.35">
      <c r="A109" s="31" t="s">
        <v>38</v>
      </c>
      <c r="D109" s="32" t="s">
        <v>37</v>
      </c>
      <c r="E109" s="33"/>
      <c r="F109" s="33"/>
      <c r="G109" s="33"/>
      <c r="H109" s="33"/>
      <c r="I109" s="33"/>
      <c r="J109" s="33"/>
      <c r="K109" s="33"/>
      <c r="L109" s="31" t="s">
        <v>163</v>
      </c>
      <c r="W109" s="34">
        <v>45.5</v>
      </c>
      <c r="X109" s="34"/>
      <c r="Y109" s="31" t="s">
        <v>406</v>
      </c>
    </row>
    <row r="110" spans="1:25" s="31" customFormat="1" x14ac:dyDescent="0.35">
      <c r="D110" s="32" t="s">
        <v>157</v>
      </c>
      <c r="E110" s="33"/>
      <c r="F110" s="33"/>
      <c r="G110" s="33"/>
      <c r="H110" s="33"/>
      <c r="I110" s="33"/>
      <c r="J110" s="33"/>
      <c r="K110" s="33"/>
      <c r="L110" s="31" t="s">
        <v>164</v>
      </c>
      <c r="W110" s="34">
        <v>824.6</v>
      </c>
      <c r="X110" s="34"/>
      <c r="Y110" s="31" t="s">
        <v>149</v>
      </c>
    </row>
    <row r="111" spans="1:25" s="31" customFormat="1" x14ac:dyDescent="0.35">
      <c r="D111" s="32" t="s">
        <v>159</v>
      </c>
      <c r="E111" s="33"/>
      <c r="F111" s="33"/>
      <c r="G111" s="33"/>
      <c r="H111" s="33"/>
      <c r="I111" s="33"/>
      <c r="J111" s="33"/>
      <c r="K111" s="33"/>
      <c r="L111" s="31" t="s">
        <v>164</v>
      </c>
      <c r="W111" s="34">
        <v>1087.8900000000001</v>
      </c>
      <c r="X111" s="34"/>
      <c r="Y111" s="31" t="s">
        <v>149</v>
      </c>
    </row>
    <row r="112" spans="1:25" s="31" customFormat="1" x14ac:dyDescent="0.35">
      <c r="A112" s="31" t="s">
        <v>189</v>
      </c>
      <c r="D112" s="32" t="s">
        <v>190</v>
      </c>
      <c r="E112" s="33"/>
      <c r="F112" s="33"/>
      <c r="G112" s="33"/>
      <c r="H112" s="33"/>
      <c r="I112" s="33"/>
      <c r="J112" s="33"/>
      <c r="K112" s="33"/>
      <c r="L112" s="31" t="s">
        <v>191</v>
      </c>
      <c r="W112" s="34">
        <v>1420</v>
      </c>
      <c r="X112" s="34"/>
      <c r="Y112" s="31" t="s">
        <v>407</v>
      </c>
    </row>
    <row r="113" spans="1:25" s="31" customFormat="1" x14ac:dyDescent="0.35">
      <c r="A113" s="31" t="s">
        <v>408</v>
      </c>
      <c r="D113" s="32" t="s">
        <v>409</v>
      </c>
      <c r="E113" s="33"/>
      <c r="F113" s="33"/>
      <c r="G113" s="33"/>
      <c r="H113" s="33"/>
      <c r="I113" s="33"/>
      <c r="J113" s="33"/>
      <c r="K113" s="33"/>
      <c r="L113" s="31" t="s">
        <v>410</v>
      </c>
      <c r="W113" s="34">
        <v>34</v>
      </c>
      <c r="X113" s="34"/>
      <c r="Y113" s="25" t="s">
        <v>411</v>
      </c>
    </row>
    <row r="114" spans="1:25" s="31" customFormat="1" x14ac:dyDescent="0.35">
      <c r="A114" s="31" t="s">
        <v>412</v>
      </c>
      <c r="D114" s="32" t="s">
        <v>413</v>
      </c>
      <c r="E114" s="33"/>
      <c r="F114" s="33"/>
      <c r="G114" s="33"/>
      <c r="H114" s="33"/>
      <c r="I114" s="33"/>
      <c r="J114" s="33"/>
      <c r="K114" s="33"/>
      <c r="L114" s="31" t="s">
        <v>198</v>
      </c>
      <c r="W114" s="34">
        <v>451.53</v>
      </c>
      <c r="X114" s="34"/>
      <c r="Y114" s="31" t="s">
        <v>414</v>
      </c>
    </row>
    <row r="115" spans="1:25" s="31" customFormat="1" x14ac:dyDescent="0.35">
      <c r="A115" s="31" t="s">
        <v>415</v>
      </c>
      <c r="D115" s="32" t="s">
        <v>416</v>
      </c>
      <c r="E115" s="33"/>
      <c r="F115" s="33"/>
      <c r="G115" s="33"/>
      <c r="H115" s="33"/>
      <c r="I115" s="33"/>
      <c r="J115" s="33"/>
      <c r="K115" s="33"/>
      <c r="L115" s="31" t="s">
        <v>417</v>
      </c>
      <c r="W115" s="34">
        <v>127.42</v>
      </c>
      <c r="X115" s="34"/>
      <c r="Y115" s="31" t="s">
        <v>418</v>
      </c>
    </row>
    <row r="116" spans="1:25" s="31" customFormat="1" x14ac:dyDescent="0.35">
      <c r="A116" s="31" t="s">
        <v>298</v>
      </c>
      <c r="D116" s="32" t="s">
        <v>297</v>
      </c>
      <c r="E116" s="33"/>
      <c r="F116" s="33"/>
      <c r="G116" s="33"/>
      <c r="H116" s="33"/>
      <c r="I116" s="33"/>
      <c r="J116" s="33"/>
      <c r="K116" s="33"/>
      <c r="L116" s="31" t="s">
        <v>202</v>
      </c>
      <c r="W116" s="34">
        <v>1473.98</v>
      </c>
      <c r="X116" s="34"/>
      <c r="Y116" s="31" t="s">
        <v>231</v>
      </c>
    </row>
    <row r="117" spans="1:25" s="31" customFormat="1" x14ac:dyDescent="0.35">
      <c r="A117" s="31" t="s">
        <v>185</v>
      </c>
      <c r="D117" s="32" t="s">
        <v>175</v>
      </c>
      <c r="E117" s="33"/>
      <c r="F117" s="33"/>
      <c r="G117" s="33"/>
      <c r="H117" s="33"/>
      <c r="I117" s="33"/>
      <c r="J117" s="33"/>
      <c r="K117" s="33"/>
      <c r="L117" s="31" t="s">
        <v>176</v>
      </c>
      <c r="W117" s="34">
        <v>214</v>
      </c>
      <c r="X117" s="34"/>
      <c r="Y117" s="31" t="s">
        <v>220</v>
      </c>
    </row>
    <row r="118" spans="1:25" s="31" customFormat="1" x14ac:dyDescent="0.35">
      <c r="A118" s="31" t="s">
        <v>315</v>
      </c>
      <c r="D118" s="32" t="s">
        <v>316</v>
      </c>
      <c r="E118" s="33"/>
      <c r="F118" s="33"/>
      <c r="G118" s="33"/>
      <c r="H118" s="33"/>
      <c r="I118" s="33"/>
      <c r="J118" s="33"/>
      <c r="K118" s="33"/>
      <c r="L118" s="31" t="s">
        <v>317</v>
      </c>
      <c r="W118" s="34">
        <v>9.57</v>
      </c>
      <c r="X118" s="34"/>
      <c r="Y118" s="31" t="s">
        <v>318</v>
      </c>
    </row>
    <row r="119" spans="1:25" s="31" customFormat="1" x14ac:dyDescent="0.35">
      <c r="A119" s="31" t="s">
        <v>419</v>
      </c>
      <c r="D119" s="32" t="s">
        <v>420</v>
      </c>
      <c r="E119" s="33"/>
      <c r="F119" s="33"/>
      <c r="G119" s="33"/>
      <c r="H119" s="33"/>
      <c r="I119" s="33"/>
      <c r="J119" s="33"/>
      <c r="K119" s="33"/>
      <c r="L119" s="31" t="s">
        <v>163</v>
      </c>
      <c r="W119" s="34">
        <v>101</v>
      </c>
      <c r="X119" s="34"/>
      <c r="Y119" s="31" t="s">
        <v>405</v>
      </c>
    </row>
    <row r="120" spans="1:25" s="31" customFormat="1" x14ac:dyDescent="0.35">
      <c r="A120" s="31" t="s">
        <v>197</v>
      </c>
      <c r="D120" s="32" t="s">
        <v>148</v>
      </c>
      <c r="E120" s="33"/>
      <c r="F120" s="33"/>
      <c r="G120" s="33"/>
      <c r="H120" s="33"/>
      <c r="I120" s="33"/>
      <c r="J120" s="33"/>
      <c r="K120" s="33"/>
      <c r="L120" s="31" t="s">
        <v>164</v>
      </c>
      <c r="W120" s="34">
        <v>1540</v>
      </c>
      <c r="X120" s="34"/>
      <c r="Y120" s="31" t="s">
        <v>149</v>
      </c>
    </row>
    <row r="121" spans="1:25" s="31" customFormat="1" x14ac:dyDescent="0.35">
      <c r="A121" s="31" t="s">
        <v>36</v>
      </c>
      <c r="D121" s="32" t="s">
        <v>35</v>
      </c>
      <c r="E121" s="33"/>
      <c r="F121" s="33"/>
      <c r="G121" s="33"/>
      <c r="H121" s="33"/>
      <c r="I121" s="33"/>
      <c r="J121" s="33"/>
      <c r="K121" s="33"/>
      <c r="L121" s="31" t="s">
        <v>421</v>
      </c>
      <c r="W121" s="34">
        <v>37.700000000000003</v>
      </c>
      <c r="X121" s="34"/>
      <c r="Y121" s="31" t="s">
        <v>330</v>
      </c>
    </row>
    <row r="122" spans="1:25" s="31" customFormat="1" x14ac:dyDescent="0.35">
      <c r="A122" s="31" t="s">
        <v>36</v>
      </c>
      <c r="D122" s="32" t="s">
        <v>35</v>
      </c>
      <c r="E122" s="33"/>
      <c r="F122" s="33"/>
      <c r="G122" s="33"/>
      <c r="H122" s="33"/>
      <c r="I122" s="33"/>
      <c r="J122" s="33"/>
      <c r="K122" s="33"/>
      <c r="L122" s="31" t="s">
        <v>422</v>
      </c>
      <c r="W122" s="34">
        <v>125</v>
      </c>
      <c r="X122" s="34"/>
      <c r="Y122" s="31" t="s">
        <v>423</v>
      </c>
    </row>
    <row r="123" spans="1:25" s="31" customFormat="1" x14ac:dyDescent="0.35">
      <c r="A123" s="31" t="s">
        <v>36</v>
      </c>
      <c r="D123" s="32" t="s">
        <v>35</v>
      </c>
      <c r="E123" s="33"/>
      <c r="F123" s="33"/>
      <c r="G123" s="33"/>
      <c r="H123" s="33"/>
      <c r="I123" s="33"/>
      <c r="J123" s="33"/>
      <c r="K123" s="33"/>
      <c r="L123" s="31" t="s">
        <v>424</v>
      </c>
      <c r="W123" s="34">
        <v>2.5</v>
      </c>
      <c r="X123" s="34"/>
      <c r="Y123" s="31" t="s">
        <v>425</v>
      </c>
    </row>
    <row r="124" spans="1:25" s="31" customFormat="1" x14ac:dyDescent="0.35">
      <c r="A124" s="31" t="s">
        <v>426</v>
      </c>
      <c r="D124" s="32" t="s">
        <v>427</v>
      </c>
      <c r="E124" s="33"/>
      <c r="F124" s="33"/>
      <c r="G124" s="33"/>
      <c r="H124" s="33"/>
      <c r="I124" s="33"/>
      <c r="J124" s="33"/>
      <c r="K124" s="33"/>
      <c r="L124" s="31" t="s">
        <v>428</v>
      </c>
      <c r="W124" s="34">
        <v>93</v>
      </c>
      <c r="X124" s="34"/>
      <c r="Y124" s="31" t="s">
        <v>429</v>
      </c>
    </row>
    <row r="125" spans="1:25" s="31" customFormat="1" x14ac:dyDescent="0.35">
      <c r="A125" s="31" t="s">
        <v>325</v>
      </c>
      <c r="D125" s="32" t="s">
        <v>326</v>
      </c>
      <c r="E125" s="33"/>
      <c r="F125" s="33"/>
      <c r="G125" s="33"/>
      <c r="H125" s="33"/>
      <c r="I125" s="33"/>
      <c r="J125" s="33"/>
      <c r="K125" s="33"/>
      <c r="L125" s="31" t="s">
        <v>22</v>
      </c>
      <c r="W125" s="34">
        <v>30.6</v>
      </c>
      <c r="X125" s="34"/>
      <c r="Y125" s="31" t="s">
        <v>327</v>
      </c>
    </row>
    <row r="126" spans="1:25" s="31" customFormat="1" x14ac:dyDescent="0.35">
      <c r="A126" s="31" t="s">
        <v>325</v>
      </c>
      <c r="D126" s="32" t="s">
        <v>326</v>
      </c>
      <c r="E126" s="33"/>
      <c r="F126" s="33"/>
      <c r="G126" s="33"/>
      <c r="H126" s="33"/>
      <c r="I126" s="33"/>
      <c r="J126" s="33"/>
      <c r="K126" s="33"/>
      <c r="L126" s="37" t="s">
        <v>22</v>
      </c>
      <c r="W126" s="34">
        <v>13.26</v>
      </c>
      <c r="X126" s="34"/>
      <c r="Y126" s="31" t="s">
        <v>327</v>
      </c>
    </row>
    <row r="127" spans="1:25" s="31" customFormat="1" x14ac:dyDescent="0.35">
      <c r="A127" s="31" t="s">
        <v>325</v>
      </c>
      <c r="D127" s="32" t="s">
        <v>326</v>
      </c>
      <c r="E127" s="33"/>
      <c r="F127" s="33"/>
      <c r="G127" s="33"/>
      <c r="H127" s="33"/>
      <c r="I127" s="33"/>
      <c r="J127" s="33"/>
      <c r="K127" s="33"/>
      <c r="L127" s="31" t="s">
        <v>22</v>
      </c>
      <c r="W127" s="34">
        <v>186.32</v>
      </c>
      <c r="X127" s="34"/>
      <c r="Y127" s="31" t="s">
        <v>329</v>
      </c>
    </row>
    <row r="128" spans="1:25" s="31" customFormat="1" x14ac:dyDescent="0.35">
      <c r="A128" s="31" t="s">
        <v>430</v>
      </c>
      <c r="D128" s="32" t="s">
        <v>431</v>
      </c>
      <c r="E128" s="33"/>
      <c r="F128" s="33"/>
      <c r="G128" s="33"/>
      <c r="H128" s="33"/>
      <c r="I128" s="33"/>
      <c r="J128" s="33"/>
      <c r="K128" s="33"/>
      <c r="L128" s="31" t="s">
        <v>432</v>
      </c>
      <c r="W128" s="34">
        <v>243.92</v>
      </c>
      <c r="X128" s="34"/>
      <c r="Y128" s="31" t="s">
        <v>433</v>
      </c>
    </row>
    <row r="129" spans="1:32" s="31" customFormat="1" x14ac:dyDescent="0.35">
      <c r="A129" s="31" t="s">
        <v>434</v>
      </c>
      <c r="D129" s="32" t="s">
        <v>435</v>
      </c>
      <c r="E129" s="33"/>
      <c r="F129" s="33"/>
      <c r="G129" s="33"/>
      <c r="H129" s="33"/>
      <c r="I129" s="33"/>
      <c r="J129" s="33"/>
      <c r="K129" s="33"/>
      <c r="L129" s="31" t="s">
        <v>436</v>
      </c>
      <c r="W129" s="34">
        <v>140</v>
      </c>
      <c r="X129" s="34"/>
      <c r="Y129" s="31" t="s">
        <v>437</v>
      </c>
    </row>
    <row r="130" spans="1:32" s="31" customFormat="1" x14ac:dyDescent="0.35">
      <c r="A130" s="31" t="s">
        <v>438</v>
      </c>
      <c r="D130" s="32" t="s">
        <v>203</v>
      </c>
      <c r="E130" s="33"/>
      <c r="F130" s="33"/>
      <c r="G130" s="33"/>
      <c r="H130" s="33"/>
      <c r="I130" s="33"/>
      <c r="J130" s="33"/>
      <c r="K130" s="33"/>
      <c r="L130" s="31" t="s">
        <v>439</v>
      </c>
      <c r="W130" s="34">
        <v>167.01</v>
      </c>
      <c r="X130" s="34"/>
      <c r="Y130" s="31" t="s">
        <v>440</v>
      </c>
    </row>
    <row r="131" spans="1:32" s="31" customFormat="1" x14ac:dyDescent="0.35">
      <c r="A131" s="31" t="s">
        <v>252</v>
      </c>
      <c r="B131" s="25"/>
      <c r="C131" s="25"/>
      <c r="D131" s="32" t="s">
        <v>253</v>
      </c>
      <c r="E131" s="26"/>
      <c r="F131" s="26"/>
      <c r="G131" s="26"/>
      <c r="H131" s="26"/>
      <c r="I131" s="26"/>
      <c r="J131" s="26"/>
      <c r="K131" s="26"/>
      <c r="L131" s="25" t="s">
        <v>202</v>
      </c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7">
        <v>2149.25</v>
      </c>
      <c r="X131" s="27"/>
      <c r="Y131" s="25" t="s">
        <v>254</v>
      </c>
      <c r="Z131" s="25"/>
      <c r="AA131" s="25"/>
      <c r="AB131" s="25"/>
      <c r="AC131" s="25"/>
      <c r="AD131" s="25"/>
      <c r="AE131" s="25"/>
      <c r="AF131" s="25"/>
    </row>
    <row r="132" spans="1:32" s="31" customFormat="1" x14ac:dyDescent="0.35">
      <c r="A132" s="31" t="s">
        <v>252</v>
      </c>
      <c r="D132" s="32" t="s">
        <v>253</v>
      </c>
      <c r="E132" s="33"/>
      <c r="F132" s="33"/>
      <c r="G132" s="33"/>
      <c r="H132" s="33"/>
      <c r="I132" s="33"/>
      <c r="J132" s="33"/>
      <c r="K132" s="33"/>
      <c r="L132" s="31" t="s">
        <v>202</v>
      </c>
      <c r="W132" s="34">
        <v>4819.8999999999996</v>
      </c>
      <c r="X132" s="34"/>
      <c r="Y132" s="31" t="s">
        <v>441</v>
      </c>
    </row>
    <row r="133" spans="1:32" s="31" customFormat="1" x14ac:dyDescent="0.35">
      <c r="A133" s="31" t="s">
        <v>252</v>
      </c>
      <c r="D133" s="32" t="s">
        <v>253</v>
      </c>
      <c r="E133" s="33"/>
      <c r="F133" s="33"/>
      <c r="G133" s="33"/>
      <c r="H133" s="33"/>
      <c r="I133" s="33"/>
      <c r="J133" s="33"/>
      <c r="K133" s="33"/>
      <c r="L133" s="31" t="s">
        <v>202</v>
      </c>
      <c r="W133" s="34">
        <v>1600</v>
      </c>
      <c r="X133" s="34"/>
      <c r="Y133" s="31" t="s">
        <v>441</v>
      </c>
    </row>
    <row r="134" spans="1:32" s="31" customFormat="1" x14ac:dyDescent="0.35">
      <c r="A134" s="31" t="s">
        <v>442</v>
      </c>
      <c r="D134" s="32" t="s">
        <v>443</v>
      </c>
      <c r="E134" s="33"/>
      <c r="F134" s="33"/>
      <c r="G134" s="33"/>
      <c r="H134" s="33"/>
      <c r="I134" s="33"/>
      <c r="J134" s="33"/>
      <c r="K134" s="33"/>
      <c r="L134" s="31" t="s">
        <v>444</v>
      </c>
      <c r="W134" s="34">
        <v>200</v>
      </c>
      <c r="X134" s="34"/>
      <c r="Y134" s="25" t="s">
        <v>445</v>
      </c>
    </row>
    <row r="135" spans="1:32" s="31" customFormat="1" x14ac:dyDescent="0.35">
      <c r="A135" s="31" t="s">
        <v>34</v>
      </c>
      <c r="D135" s="32" t="s">
        <v>33</v>
      </c>
      <c r="E135" s="33"/>
      <c r="F135" s="33"/>
      <c r="G135" s="33"/>
      <c r="H135" s="33"/>
      <c r="I135" s="33"/>
      <c r="J135" s="33"/>
      <c r="K135" s="33"/>
      <c r="L135" s="31" t="s">
        <v>32</v>
      </c>
      <c r="W135" s="34">
        <v>150</v>
      </c>
      <c r="X135" s="34"/>
      <c r="Y135" s="25" t="s">
        <v>347</v>
      </c>
    </row>
    <row r="136" spans="1:32" s="31" customFormat="1" x14ac:dyDescent="0.35">
      <c r="D136" s="32" t="s">
        <v>158</v>
      </c>
      <c r="E136" s="33"/>
      <c r="F136" s="33"/>
      <c r="G136" s="33"/>
      <c r="H136" s="33"/>
      <c r="I136" s="33"/>
      <c r="J136" s="33"/>
      <c r="K136" s="33"/>
      <c r="L136" s="31" t="s">
        <v>164</v>
      </c>
      <c r="W136" s="34">
        <v>759.42</v>
      </c>
      <c r="X136" s="34"/>
      <c r="Y136" s="31" t="s">
        <v>149</v>
      </c>
    </row>
    <row r="137" spans="1:32" s="31" customFormat="1" x14ac:dyDescent="0.35">
      <c r="A137" s="31" t="s">
        <v>385</v>
      </c>
      <c r="D137" s="32" t="s">
        <v>386</v>
      </c>
      <c r="E137" s="33"/>
      <c r="F137" s="33"/>
      <c r="G137" s="33"/>
      <c r="H137" s="33"/>
      <c r="I137" s="33"/>
      <c r="J137" s="33"/>
      <c r="K137" s="33"/>
      <c r="L137" s="31" t="s">
        <v>446</v>
      </c>
      <c r="W137" s="34">
        <v>86.54</v>
      </c>
      <c r="X137" s="34"/>
      <c r="Y137" s="31" t="s">
        <v>387</v>
      </c>
    </row>
    <row r="138" spans="1:32" s="31" customFormat="1" x14ac:dyDescent="0.35">
      <c r="A138" s="31" t="s">
        <v>447</v>
      </c>
      <c r="D138" s="32" t="s">
        <v>448</v>
      </c>
      <c r="E138" s="33"/>
      <c r="F138" s="33"/>
      <c r="G138" s="33"/>
      <c r="H138" s="33"/>
      <c r="I138" s="33"/>
      <c r="J138" s="33"/>
      <c r="K138" s="33"/>
      <c r="L138" s="31" t="s">
        <v>449</v>
      </c>
      <c r="W138" s="34">
        <v>1300</v>
      </c>
      <c r="X138" s="34"/>
      <c r="Y138" s="31" t="s">
        <v>450</v>
      </c>
    </row>
    <row r="139" spans="1:32" s="31" customFormat="1" x14ac:dyDescent="0.35">
      <c r="A139" s="31" t="s">
        <v>451</v>
      </c>
      <c r="D139" s="32" t="s">
        <v>452</v>
      </c>
      <c r="E139" s="33"/>
      <c r="F139" s="33"/>
      <c r="G139" s="33"/>
      <c r="H139" s="33"/>
      <c r="I139" s="33"/>
      <c r="J139" s="33"/>
      <c r="K139" s="33"/>
      <c r="L139" s="31" t="s">
        <v>453</v>
      </c>
      <c r="W139" s="34">
        <v>126.63</v>
      </c>
      <c r="X139" s="34"/>
      <c r="Y139" s="25" t="s">
        <v>423</v>
      </c>
    </row>
    <row r="140" spans="1:32" s="31" customFormat="1" x14ac:dyDescent="0.35">
      <c r="A140" s="31" t="s">
        <v>31</v>
      </c>
      <c r="D140" s="32" t="s">
        <v>30</v>
      </c>
      <c r="E140" s="33"/>
      <c r="F140" s="33"/>
      <c r="G140" s="33"/>
      <c r="H140" s="33"/>
      <c r="I140" s="33"/>
      <c r="J140" s="33"/>
      <c r="K140" s="33"/>
      <c r="L140" s="31" t="s">
        <v>163</v>
      </c>
      <c r="W140" s="34">
        <v>294</v>
      </c>
      <c r="X140" s="34"/>
      <c r="Y140" s="31" t="s">
        <v>291</v>
      </c>
    </row>
    <row r="141" spans="1:32" s="31" customFormat="1" x14ac:dyDescent="0.35">
      <c r="A141" s="31" t="s">
        <v>454</v>
      </c>
      <c r="D141" s="32" t="s">
        <v>455</v>
      </c>
      <c r="E141" s="33"/>
      <c r="F141" s="33"/>
      <c r="G141" s="33"/>
      <c r="H141" s="33"/>
      <c r="I141" s="33"/>
      <c r="J141" s="33"/>
      <c r="K141" s="33"/>
      <c r="L141" s="28" t="s">
        <v>456</v>
      </c>
      <c r="W141" s="34">
        <v>200</v>
      </c>
      <c r="X141" s="34"/>
      <c r="Y141" s="25" t="s">
        <v>457</v>
      </c>
    </row>
    <row r="142" spans="1:32" s="31" customFormat="1" x14ac:dyDescent="0.35">
      <c r="A142" s="31" t="s">
        <v>458</v>
      </c>
      <c r="D142" s="32" t="s">
        <v>459</v>
      </c>
      <c r="E142" s="33"/>
      <c r="F142" s="33"/>
      <c r="G142" s="33"/>
      <c r="H142" s="33"/>
      <c r="I142" s="33"/>
      <c r="J142" s="33"/>
      <c r="K142" s="33"/>
      <c r="L142" s="31" t="s">
        <v>460</v>
      </c>
      <c r="W142" s="34">
        <v>5300.96</v>
      </c>
      <c r="X142" s="34"/>
      <c r="Y142" s="31" t="s">
        <v>414</v>
      </c>
    </row>
    <row r="143" spans="1:32" s="31" customFormat="1" x14ac:dyDescent="0.35">
      <c r="A143" s="31" t="s">
        <v>140</v>
      </c>
      <c r="D143" s="32" t="s">
        <v>141</v>
      </c>
      <c r="E143" s="33"/>
      <c r="F143" s="33"/>
      <c r="G143" s="33"/>
      <c r="H143" s="33"/>
      <c r="I143" s="33"/>
      <c r="J143" s="33"/>
      <c r="K143" s="33"/>
      <c r="L143" s="31" t="s">
        <v>163</v>
      </c>
      <c r="W143" s="34">
        <v>23.92</v>
      </c>
      <c r="X143" s="34"/>
      <c r="Y143" s="31" t="s">
        <v>294</v>
      </c>
    </row>
    <row r="144" spans="1:32" s="31" customFormat="1" x14ac:dyDescent="0.35">
      <c r="A144" s="31" t="s">
        <v>281</v>
      </c>
      <c r="D144" s="32" t="s">
        <v>282</v>
      </c>
      <c r="L144" s="31" t="s">
        <v>283</v>
      </c>
      <c r="W144" s="34">
        <v>578.14</v>
      </c>
      <c r="X144" s="34"/>
      <c r="Y144" s="34" t="s">
        <v>284</v>
      </c>
      <c r="Z144" s="34"/>
      <c r="AA144" s="34"/>
      <c r="AB144" s="34"/>
    </row>
    <row r="145" spans="1:25" s="31" customFormat="1" x14ac:dyDescent="0.35">
      <c r="A145" s="31" t="s">
        <v>29</v>
      </c>
      <c r="D145" s="32" t="s">
        <v>28</v>
      </c>
      <c r="E145" s="33"/>
      <c r="F145" s="33"/>
      <c r="G145" s="33"/>
      <c r="H145" s="33"/>
      <c r="I145" s="33"/>
      <c r="J145" s="33"/>
      <c r="K145" s="33"/>
      <c r="L145" s="31" t="s">
        <v>163</v>
      </c>
      <c r="W145" s="34">
        <v>123.55</v>
      </c>
      <c r="X145" s="34"/>
      <c r="Y145" s="31" t="s">
        <v>461</v>
      </c>
    </row>
    <row r="146" spans="1:25" s="31" customFormat="1" x14ac:dyDescent="0.35">
      <c r="A146" s="31" t="s">
        <v>186</v>
      </c>
      <c r="D146" s="32" t="s">
        <v>187</v>
      </c>
      <c r="E146" s="33"/>
      <c r="F146" s="33"/>
      <c r="G146" s="33"/>
      <c r="H146" s="33"/>
      <c r="I146" s="33"/>
      <c r="J146" s="33"/>
      <c r="K146" s="33"/>
      <c r="L146" s="31" t="s">
        <v>188</v>
      </c>
      <c r="W146" s="34">
        <v>5800.96</v>
      </c>
      <c r="X146" s="34"/>
      <c r="Y146" s="31" t="s">
        <v>279</v>
      </c>
    </row>
    <row r="147" spans="1:25" s="31" customFormat="1" x14ac:dyDescent="0.35">
      <c r="A147" s="31" t="s">
        <v>328</v>
      </c>
      <c r="D147" s="32" t="s">
        <v>323</v>
      </c>
      <c r="E147" s="33"/>
      <c r="F147" s="33"/>
      <c r="G147" s="33"/>
      <c r="H147" s="33"/>
      <c r="I147" s="33"/>
      <c r="J147" s="33"/>
      <c r="K147" s="33"/>
      <c r="L147" s="31" t="s">
        <v>202</v>
      </c>
      <c r="W147" s="34">
        <v>19.899999999999999</v>
      </c>
      <c r="X147" s="34"/>
      <c r="Y147" s="31" t="s">
        <v>324</v>
      </c>
    </row>
    <row r="148" spans="1:25" s="31" customFormat="1" x14ac:dyDescent="0.35">
      <c r="A148" s="31" t="s">
        <v>328</v>
      </c>
      <c r="D148" s="32" t="s">
        <v>323</v>
      </c>
      <c r="E148" s="33"/>
      <c r="F148" s="33"/>
      <c r="G148" s="33"/>
      <c r="H148" s="33"/>
      <c r="I148" s="33"/>
      <c r="J148" s="33"/>
      <c r="K148" s="33"/>
      <c r="L148" s="31" t="s">
        <v>202</v>
      </c>
      <c r="W148" s="34">
        <v>59.99</v>
      </c>
      <c r="X148" s="34"/>
      <c r="Y148" s="31" t="s">
        <v>380</v>
      </c>
    </row>
    <row r="149" spans="1:25" s="31" customFormat="1" x14ac:dyDescent="0.35">
      <c r="D149" s="32" t="s">
        <v>199</v>
      </c>
      <c r="E149" s="33"/>
      <c r="F149" s="33"/>
      <c r="G149" s="33"/>
      <c r="H149" s="33"/>
      <c r="I149" s="33"/>
      <c r="J149" s="33"/>
      <c r="K149" s="33"/>
      <c r="L149" s="31" t="s">
        <v>164</v>
      </c>
      <c r="W149" s="34">
        <v>1040</v>
      </c>
      <c r="X149" s="34"/>
      <c r="Y149" s="31" t="s">
        <v>149</v>
      </c>
    </row>
    <row r="150" spans="1:25" s="31" customFormat="1" x14ac:dyDescent="0.35">
      <c r="A150" s="31" t="s">
        <v>27</v>
      </c>
      <c r="D150" s="32" t="s">
        <v>155</v>
      </c>
      <c r="E150" s="33"/>
      <c r="F150" s="33"/>
      <c r="G150" s="33"/>
      <c r="H150" s="33"/>
      <c r="I150" s="33"/>
      <c r="J150" s="33"/>
      <c r="K150" s="33"/>
      <c r="L150" s="31" t="s">
        <v>156</v>
      </c>
      <c r="W150" s="34">
        <v>194.6</v>
      </c>
      <c r="X150" s="34"/>
      <c r="Y150" s="31" t="s">
        <v>308</v>
      </c>
    </row>
    <row r="151" spans="1:25" s="31" customFormat="1" x14ac:dyDescent="0.35">
      <c r="A151" s="31" t="s">
        <v>27</v>
      </c>
      <c r="D151" s="32" t="s">
        <v>155</v>
      </c>
      <c r="E151" s="33"/>
      <c r="F151" s="33"/>
      <c r="G151" s="33"/>
      <c r="H151" s="33"/>
      <c r="I151" s="33"/>
      <c r="J151" s="33"/>
      <c r="K151" s="33"/>
      <c r="L151" s="31" t="s">
        <v>156</v>
      </c>
      <c r="W151" s="34">
        <v>197.14</v>
      </c>
      <c r="X151" s="34"/>
      <c r="Y151" s="31" t="s">
        <v>309</v>
      </c>
    </row>
    <row r="152" spans="1:25" s="31" customFormat="1" x14ac:dyDescent="0.35">
      <c r="A152" s="31" t="s">
        <v>27</v>
      </c>
      <c r="D152" s="32" t="s">
        <v>155</v>
      </c>
      <c r="E152" s="33"/>
      <c r="F152" s="33"/>
      <c r="G152" s="33"/>
      <c r="H152" s="33"/>
      <c r="I152" s="33"/>
      <c r="J152" s="33"/>
      <c r="K152" s="33"/>
      <c r="L152" s="31" t="s">
        <v>156</v>
      </c>
      <c r="W152" s="34">
        <v>41.93</v>
      </c>
      <c r="X152" s="34"/>
      <c r="Y152" s="31" t="s">
        <v>322</v>
      </c>
    </row>
    <row r="153" spans="1:25" s="31" customFormat="1" x14ac:dyDescent="0.35">
      <c r="A153" s="31" t="s">
        <v>27</v>
      </c>
      <c r="D153" s="32" t="s">
        <v>155</v>
      </c>
      <c r="E153" s="33"/>
      <c r="F153" s="33"/>
      <c r="G153" s="33"/>
      <c r="H153" s="33"/>
      <c r="I153" s="33"/>
      <c r="J153" s="33"/>
      <c r="K153" s="33"/>
      <c r="L153" s="31" t="s">
        <v>156</v>
      </c>
      <c r="W153" s="34">
        <v>93.45</v>
      </c>
      <c r="X153" s="34"/>
      <c r="Y153" s="31" t="s">
        <v>377</v>
      </c>
    </row>
    <row r="154" spans="1:25" s="31" customFormat="1" x14ac:dyDescent="0.35">
      <c r="A154" s="31" t="s">
        <v>204</v>
      </c>
      <c r="D154" s="32" t="s">
        <v>205</v>
      </c>
      <c r="E154" s="33"/>
      <c r="F154" s="33"/>
      <c r="G154" s="33"/>
      <c r="H154" s="33"/>
      <c r="I154" s="33"/>
      <c r="J154" s="33"/>
      <c r="K154" s="33"/>
      <c r="L154" s="31" t="s">
        <v>206</v>
      </c>
      <c r="W154" s="34">
        <v>624.79</v>
      </c>
      <c r="X154" s="34"/>
      <c r="Y154" s="31" t="s">
        <v>207</v>
      </c>
    </row>
    <row r="155" spans="1:25" s="31" customFormat="1" x14ac:dyDescent="0.35">
      <c r="A155" s="31" t="s">
        <v>204</v>
      </c>
      <c r="D155" s="32" t="s">
        <v>205</v>
      </c>
      <c r="E155" s="33"/>
      <c r="F155" s="33"/>
      <c r="G155" s="33"/>
      <c r="H155" s="33"/>
      <c r="I155" s="33"/>
      <c r="J155" s="33"/>
      <c r="K155" s="33"/>
      <c r="L155" s="31" t="s">
        <v>206</v>
      </c>
      <c r="W155" s="34">
        <v>549.63</v>
      </c>
      <c r="X155" s="34"/>
      <c r="Y155" s="25" t="s">
        <v>462</v>
      </c>
    </row>
    <row r="156" spans="1:25" s="31" customFormat="1" x14ac:dyDescent="0.35">
      <c r="A156" s="31" t="s">
        <v>463</v>
      </c>
      <c r="D156" s="32" t="s">
        <v>464</v>
      </c>
      <c r="E156" s="33"/>
      <c r="F156" s="33"/>
      <c r="G156" s="33"/>
      <c r="H156" s="33"/>
      <c r="I156" s="33"/>
      <c r="J156" s="33"/>
      <c r="K156" s="33"/>
      <c r="L156" s="31" t="s">
        <v>22</v>
      </c>
      <c r="W156" s="34">
        <v>1430</v>
      </c>
      <c r="X156" s="34"/>
      <c r="Y156" s="31" t="s">
        <v>414</v>
      </c>
    </row>
    <row r="157" spans="1:25" s="31" customFormat="1" x14ac:dyDescent="0.35">
      <c r="A157" s="31" t="s">
        <v>465</v>
      </c>
      <c r="D157" s="32" t="s">
        <v>466</v>
      </c>
      <c r="E157" s="33"/>
      <c r="F157" s="33"/>
      <c r="G157" s="33"/>
      <c r="H157" s="33"/>
      <c r="I157" s="33"/>
      <c r="J157" s="33"/>
      <c r="K157" s="33"/>
      <c r="L157" s="31" t="s">
        <v>410</v>
      </c>
      <c r="W157" s="34">
        <v>96.21</v>
      </c>
      <c r="X157" s="34"/>
      <c r="Y157" s="25" t="s">
        <v>411</v>
      </c>
    </row>
    <row r="158" spans="1:25" s="31" customFormat="1" x14ac:dyDescent="0.35">
      <c r="A158" s="31" t="s">
        <v>467</v>
      </c>
      <c r="D158" s="32" t="s">
        <v>468</v>
      </c>
      <c r="E158" s="33"/>
      <c r="F158" s="33"/>
      <c r="G158" s="33"/>
      <c r="H158" s="33"/>
      <c r="I158" s="33"/>
      <c r="J158" s="33"/>
      <c r="K158" s="33"/>
      <c r="L158" s="31" t="s">
        <v>150</v>
      </c>
      <c r="W158" s="34">
        <v>90</v>
      </c>
      <c r="X158" s="34"/>
      <c r="Y158" s="31" t="s">
        <v>469</v>
      </c>
    </row>
    <row r="159" spans="1:25" s="31" customFormat="1" x14ac:dyDescent="0.35">
      <c r="A159" s="31" t="s">
        <v>331</v>
      </c>
      <c r="D159" s="32" t="s">
        <v>332</v>
      </c>
      <c r="E159" s="33"/>
      <c r="F159" s="33"/>
      <c r="G159" s="33"/>
      <c r="H159" s="33"/>
      <c r="I159" s="33"/>
      <c r="J159" s="33"/>
      <c r="K159" s="33"/>
      <c r="L159" s="31" t="s">
        <v>333</v>
      </c>
      <c r="W159" s="34">
        <v>45</v>
      </c>
      <c r="X159" s="34"/>
      <c r="Y159" s="31" t="s">
        <v>334</v>
      </c>
    </row>
    <row r="160" spans="1:25" s="31" customFormat="1" x14ac:dyDescent="0.35">
      <c r="A160" s="31" t="e">
        <f>VLOOKUP([2]!Tabela42[[#This Row],[FORNECEDOR]],'[2]Cadastro de Despesa'!$A$2:$I$884,2,0)</f>
        <v>#REF!</v>
      </c>
      <c r="D160" s="32" t="s">
        <v>263</v>
      </c>
      <c r="E160" s="33"/>
      <c r="F160" s="33"/>
      <c r="G160" s="33"/>
      <c r="H160" s="33"/>
      <c r="I160" s="33"/>
      <c r="J160" s="33"/>
      <c r="K160" s="33"/>
      <c r="L160" s="31" t="s">
        <v>264</v>
      </c>
      <c r="W160" s="34">
        <v>1200</v>
      </c>
      <c r="X160" s="34"/>
      <c r="Y160" s="31" t="s">
        <v>265</v>
      </c>
    </row>
    <row r="161" spans="1:28" s="31" customFormat="1" x14ac:dyDescent="0.35">
      <c r="A161" s="31" t="s">
        <v>470</v>
      </c>
      <c r="D161" s="32" t="s">
        <v>471</v>
      </c>
      <c r="E161" s="33"/>
      <c r="F161" s="33"/>
      <c r="G161" s="33"/>
      <c r="H161" s="33"/>
      <c r="I161" s="33"/>
      <c r="J161" s="33"/>
      <c r="K161" s="33"/>
      <c r="L161" s="31" t="s">
        <v>472</v>
      </c>
      <c r="W161" s="34">
        <v>165.99</v>
      </c>
      <c r="X161" s="34"/>
      <c r="Y161" s="31" t="s">
        <v>473</v>
      </c>
    </row>
    <row r="162" spans="1:28" s="31" customFormat="1" x14ac:dyDescent="0.35">
      <c r="A162" s="31" t="s">
        <v>145</v>
      </c>
      <c r="D162" s="32" t="s">
        <v>146</v>
      </c>
      <c r="E162" s="33"/>
      <c r="F162" s="33"/>
      <c r="G162" s="33"/>
      <c r="H162" s="33"/>
      <c r="I162" s="33"/>
      <c r="J162" s="33"/>
      <c r="K162" s="33"/>
      <c r="L162" s="31" t="s">
        <v>144</v>
      </c>
      <c r="W162" s="34">
        <v>1200.6600000000001</v>
      </c>
      <c r="X162" s="34"/>
      <c r="Y162" s="31" t="s">
        <v>247</v>
      </c>
    </row>
    <row r="163" spans="1:28" s="31" customFormat="1" x14ac:dyDescent="0.35">
      <c r="A163" s="31" t="s">
        <v>26</v>
      </c>
      <c r="D163" s="32" t="s">
        <v>25</v>
      </c>
      <c r="E163" s="33"/>
      <c r="F163" s="33"/>
      <c r="G163" s="33"/>
      <c r="H163" s="33"/>
      <c r="I163" s="33"/>
      <c r="J163" s="33"/>
      <c r="K163" s="33"/>
      <c r="L163" s="31" t="s">
        <v>163</v>
      </c>
      <c r="W163" s="34">
        <v>60.8</v>
      </c>
      <c r="X163" s="34"/>
      <c r="Y163" s="31" t="s">
        <v>291</v>
      </c>
    </row>
    <row r="164" spans="1:28" s="31" customFormat="1" x14ac:dyDescent="0.35">
      <c r="A164" s="31" t="s">
        <v>26</v>
      </c>
      <c r="D164" s="32" t="s">
        <v>25</v>
      </c>
      <c r="E164" s="33"/>
      <c r="F164" s="33"/>
      <c r="G164" s="33"/>
      <c r="H164" s="33"/>
      <c r="I164" s="33"/>
      <c r="J164" s="33"/>
      <c r="K164" s="33"/>
      <c r="L164" s="31" t="s">
        <v>163</v>
      </c>
      <c r="W164" s="34">
        <v>38.64</v>
      </c>
      <c r="X164" s="34"/>
      <c r="Y164" s="31" t="s">
        <v>294</v>
      </c>
    </row>
    <row r="165" spans="1:28" s="31" customFormat="1" x14ac:dyDescent="0.35">
      <c r="A165" s="31" t="s">
        <v>26</v>
      </c>
      <c r="D165" s="32" t="s">
        <v>25</v>
      </c>
      <c r="E165" s="33"/>
      <c r="F165" s="33"/>
      <c r="G165" s="33"/>
      <c r="H165" s="33"/>
      <c r="I165" s="33"/>
      <c r="J165" s="33"/>
      <c r="K165" s="33"/>
      <c r="L165" s="31" t="s">
        <v>163</v>
      </c>
      <c r="W165" s="34">
        <v>193.38</v>
      </c>
      <c r="X165" s="34"/>
      <c r="Y165" s="31" t="s">
        <v>375</v>
      </c>
    </row>
    <row r="166" spans="1:28" s="31" customFormat="1" x14ac:dyDescent="0.35">
      <c r="A166" s="31" t="s">
        <v>24</v>
      </c>
      <c r="D166" s="32" t="s">
        <v>23</v>
      </c>
      <c r="E166" s="33"/>
      <c r="F166" s="33"/>
      <c r="G166" s="33"/>
      <c r="H166" s="33"/>
      <c r="I166" s="33"/>
      <c r="J166" s="33"/>
      <c r="K166" s="33"/>
      <c r="L166" s="31" t="s">
        <v>295</v>
      </c>
      <c r="W166" s="34">
        <v>36.9</v>
      </c>
      <c r="X166" s="34"/>
      <c r="Y166" s="31" t="s">
        <v>376</v>
      </c>
    </row>
    <row r="167" spans="1:28" s="31" customFormat="1" x14ac:dyDescent="0.35">
      <c r="A167" s="31" t="s">
        <v>24</v>
      </c>
      <c r="D167" s="32" t="s">
        <v>23</v>
      </c>
      <c r="E167" s="33"/>
      <c r="F167" s="33"/>
      <c r="G167" s="33"/>
      <c r="H167" s="33"/>
      <c r="I167" s="33"/>
      <c r="J167" s="33"/>
      <c r="K167" s="33"/>
      <c r="L167" s="31" t="s">
        <v>295</v>
      </c>
      <c r="W167" s="34">
        <v>48.09</v>
      </c>
      <c r="X167" s="34"/>
      <c r="Y167" s="31" t="s">
        <v>296</v>
      </c>
    </row>
    <row r="168" spans="1:28" s="31" customFormat="1" x14ac:dyDescent="0.35">
      <c r="A168" s="31" t="s">
        <v>24</v>
      </c>
      <c r="D168" s="32" t="s">
        <v>23</v>
      </c>
      <c r="E168" s="33"/>
      <c r="F168" s="33"/>
      <c r="G168" s="33"/>
      <c r="H168" s="33"/>
      <c r="I168" s="33"/>
      <c r="J168" s="33"/>
      <c r="K168" s="33"/>
      <c r="L168" s="31" t="s">
        <v>198</v>
      </c>
      <c r="W168" s="34">
        <v>2422.61</v>
      </c>
      <c r="X168" s="34"/>
      <c r="Y168" s="31" t="s">
        <v>363</v>
      </c>
    </row>
    <row r="169" spans="1:28" s="31" customFormat="1" x14ac:dyDescent="0.35">
      <c r="A169" s="31" t="s">
        <v>474</v>
      </c>
      <c r="D169" s="32" t="s">
        <v>475</v>
      </c>
      <c r="L169" s="31" t="s">
        <v>424</v>
      </c>
      <c r="W169" s="34">
        <v>31.5</v>
      </c>
      <c r="X169" s="34"/>
      <c r="Y169" s="25" t="s">
        <v>425</v>
      </c>
      <c r="Z169" s="34"/>
      <c r="AA169" s="34"/>
      <c r="AB169" s="34"/>
    </row>
    <row r="170" spans="1:28" s="31" customFormat="1" x14ac:dyDescent="0.35">
      <c r="A170" s="31" t="s">
        <v>238</v>
      </c>
      <c r="D170" s="32" t="s">
        <v>239</v>
      </c>
      <c r="E170" s="33"/>
      <c r="F170" s="33"/>
      <c r="G170" s="33"/>
      <c r="H170" s="33"/>
      <c r="I170" s="33"/>
      <c r="J170" s="33"/>
      <c r="K170" s="33"/>
      <c r="L170" s="31" t="s">
        <v>240</v>
      </c>
      <c r="W170" s="34">
        <v>995</v>
      </c>
      <c r="X170" s="34"/>
      <c r="Y170" s="31" t="s">
        <v>241</v>
      </c>
    </row>
    <row r="171" spans="1:28" s="31" customFormat="1" x14ac:dyDescent="0.35">
      <c r="A171" s="31" t="s">
        <v>238</v>
      </c>
      <c r="D171" s="32" t="s">
        <v>239</v>
      </c>
      <c r="E171" s="33"/>
      <c r="F171" s="33"/>
      <c r="G171" s="33"/>
      <c r="H171" s="33"/>
      <c r="I171" s="33"/>
      <c r="J171" s="33"/>
      <c r="K171" s="33"/>
      <c r="L171" s="31" t="s">
        <v>240</v>
      </c>
      <c r="W171" s="34">
        <v>9015.1</v>
      </c>
      <c r="X171" s="34"/>
      <c r="Y171" s="31" t="s">
        <v>365</v>
      </c>
    </row>
    <row r="172" spans="1:28" s="31" customFormat="1" x14ac:dyDescent="0.35">
      <c r="A172" s="31" t="s">
        <v>367</v>
      </c>
      <c r="D172" s="32" t="s">
        <v>368</v>
      </c>
      <c r="E172" s="33"/>
      <c r="F172" s="33"/>
      <c r="G172" s="33"/>
      <c r="H172" s="33"/>
      <c r="I172" s="33"/>
      <c r="J172" s="33"/>
      <c r="K172" s="33"/>
      <c r="L172" s="31" t="s">
        <v>369</v>
      </c>
      <c r="W172" s="34">
        <v>314.24</v>
      </c>
      <c r="X172" s="34"/>
      <c r="Y172" s="31" t="s">
        <v>370</v>
      </c>
    </row>
    <row r="173" spans="1:28" s="31" customFormat="1" x14ac:dyDescent="0.35">
      <c r="A173" s="31" t="s">
        <v>192</v>
      </c>
      <c r="D173" s="32" t="s">
        <v>258</v>
      </c>
      <c r="L173" s="31" t="s">
        <v>283</v>
      </c>
      <c r="W173" s="34">
        <v>66.3</v>
      </c>
      <c r="X173" s="34"/>
      <c r="Y173" s="34" t="s">
        <v>259</v>
      </c>
      <c r="Z173" s="34"/>
      <c r="AA173" s="34"/>
      <c r="AB173" s="34"/>
    </row>
    <row r="174" spans="1:28" x14ac:dyDescent="0.35"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21">
        <f>SUM(W85:W173)</f>
        <v>75278.359999999986</v>
      </c>
      <c r="X174" s="13"/>
    </row>
    <row r="175" spans="1:28" ht="15.5" x14ac:dyDescent="0.35">
      <c r="A175" s="40" t="s">
        <v>21</v>
      </c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</row>
    <row r="176" spans="1:28" x14ac:dyDescent="0.35">
      <c r="A176" s="42" t="s">
        <v>20</v>
      </c>
      <c r="B176" s="43"/>
      <c r="C176" s="44"/>
      <c r="D176" s="45" t="s">
        <v>19</v>
      </c>
      <c r="E176" s="46"/>
      <c r="F176" s="46"/>
      <c r="G176" s="46"/>
      <c r="H176" s="46"/>
      <c r="I176" s="46"/>
      <c r="J176" s="46"/>
      <c r="K176" s="47"/>
      <c r="L176" s="42" t="s">
        <v>18</v>
      </c>
      <c r="M176" s="43"/>
      <c r="N176" s="43"/>
      <c r="O176" s="43"/>
      <c r="P176" s="43"/>
      <c r="Q176" s="43"/>
      <c r="R176" s="43"/>
      <c r="S176" s="43"/>
      <c r="T176" s="44"/>
      <c r="U176" s="29"/>
      <c r="V176" s="29"/>
      <c r="W176" s="42" t="s">
        <v>17</v>
      </c>
      <c r="X176" s="44"/>
      <c r="Y176" s="42" t="s">
        <v>16</v>
      </c>
      <c r="Z176" s="43"/>
      <c r="AA176" s="43"/>
      <c r="AB176" s="44"/>
    </row>
    <row r="177" spans="1:25" x14ac:dyDescent="0.35">
      <c r="A177" s="1" t="s">
        <v>15</v>
      </c>
      <c r="D177" s="2" t="s">
        <v>14</v>
      </c>
      <c r="L177" s="1" t="s">
        <v>170</v>
      </c>
      <c r="W177" s="24">
        <v>13453.95</v>
      </c>
      <c r="X177" s="16"/>
      <c r="Y177" t="s">
        <v>171</v>
      </c>
    </row>
    <row r="178" spans="1:25" s="31" customFormat="1" x14ac:dyDescent="0.35">
      <c r="A178" s="31" t="s">
        <v>13</v>
      </c>
      <c r="D178" s="33" t="s">
        <v>12</v>
      </c>
      <c r="L178" s="31" t="s">
        <v>11</v>
      </c>
      <c r="W178" s="38">
        <f>15.28*2</f>
        <v>30.56</v>
      </c>
      <c r="X178" s="39"/>
      <c r="Y178" s="31" t="s">
        <v>181</v>
      </c>
    </row>
    <row r="179" spans="1:25" s="31" customFormat="1" x14ac:dyDescent="0.35">
      <c r="A179" s="31" t="s">
        <v>9</v>
      </c>
      <c r="D179" s="33" t="s">
        <v>8</v>
      </c>
      <c r="L179" s="31" t="s">
        <v>10</v>
      </c>
      <c r="W179" s="38">
        <v>2897.78</v>
      </c>
      <c r="X179" s="39"/>
      <c r="Y179" s="32" t="s">
        <v>243</v>
      </c>
    </row>
    <row r="180" spans="1:25" s="31" customFormat="1" x14ac:dyDescent="0.35">
      <c r="A180" s="31" t="s">
        <v>9</v>
      </c>
      <c r="D180" s="33" t="s">
        <v>8</v>
      </c>
      <c r="L180" s="31" t="s">
        <v>487</v>
      </c>
      <c r="W180" s="38">
        <v>1298798.49</v>
      </c>
      <c r="X180" s="39"/>
      <c r="Y180" s="31" t="s">
        <v>371</v>
      </c>
    </row>
    <row r="181" spans="1:25" s="31" customFormat="1" x14ac:dyDescent="0.35">
      <c r="A181" s="31" t="s">
        <v>9</v>
      </c>
      <c r="D181" s="33" t="s">
        <v>8</v>
      </c>
      <c r="L181" s="31" t="s">
        <v>488</v>
      </c>
      <c r="W181" s="38">
        <v>1442734.88</v>
      </c>
      <c r="X181" s="39"/>
      <c r="Y181" s="31" t="s">
        <v>371</v>
      </c>
    </row>
    <row r="182" spans="1:25" s="31" customFormat="1" x14ac:dyDescent="0.35">
      <c r="A182" s="31" t="s">
        <v>9</v>
      </c>
      <c r="D182" s="33" t="s">
        <v>8</v>
      </c>
      <c r="L182" s="31" t="s">
        <v>489</v>
      </c>
      <c r="W182" s="38">
        <v>26764.65</v>
      </c>
      <c r="X182" s="39"/>
      <c r="Y182" s="31" t="s">
        <v>372</v>
      </c>
    </row>
    <row r="183" spans="1:25" s="31" customFormat="1" x14ac:dyDescent="0.35">
      <c r="A183" s="31" t="s">
        <v>9</v>
      </c>
      <c r="D183" s="33" t="s">
        <v>8</v>
      </c>
      <c r="L183" s="31" t="s">
        <v>490</v>
      </c>
      <c r="W183" s="38">
        <v>6984.08</v>
      </c>
      <c r="X183" s="39"/>
      <c r="Y183" s="31" t="s">
        <v>372</v>
      </c>
    </row>
    <row r="184" spans="1:25" s="31" customFormat="1" x14ac:dyDescent="0.35">
      <c r="A184" s="31" t="s">
        <v>9</v>
      </c>
      <c r="D184" s="33" t="s">
        <v>8</v>
      </c>
      <c r="L184" s="31" t="s">
        <v>491</v>
      </c>
      <c r="W184" s="38">
        <v>128212.52</v>
      </c>
      <c r="X184" s="39"/>
      <c r="Y184" s="32" t="s">
        <v>372</v>
      </c>
    </row>
    <row r="185" spans="1:25" s="31" customFormat="1" x14ac:dyDescent="0.35">
      <c r="A185" s="31" t="s">
        <v>9</v>
      </c>
      <c r="D185" s="33" t="s">
        <v>8</v>
      </c>
      <c r="L185" s="31" t="s">
        <v>492</v>
      </c>
      <c r="W185" s="38">
        <v>51176.69</v>
      </c>
      <c r="X185" s="39"/>
      <c r="Y185" s="31" t="s">
        <v>372</v>
      </c>
    </row>
    <row r="186" spans="1:25" s="31" customFormat="1" x14ac:dyDescent="0.35">
      <c r="A186" s="31" t="s">
        <v>9</v>
      </c>
      <c r="D186" s="33" t="s">
        <v>8</v>
      </c>
      <c r="L186" s="31" t="s">
        <v>493</v>
      </c>
      <c r="W186" s="38">
        <v>6162.24</v>
      </c>
      <c r="X186" s="39"/>
      <c r="Y186" s="32" t="s">
        <v>372</v>
      </c>
    </row>
    <row r="187" spans="1:25" s="31" customFormat="1" x14ac:dyDescent="0.35">
      <c r="A187" s="31" t="s">
        <v>9</v>
      </c>
      <c r="D187" s="33" t="s">
        <v>8</v>
      </c>
      <c r="L187" s="31" t="s">
        <v>494</v>
      </c>
      <c r="W187" s="38">
        <v>13926.16</v>
      </c>
      <c r="X187" s="39"/>
      <c r="Y187" s="31" t="s">
        <v>372</v>
      </c>
    </row>
    <row r="188" spans="1:25" s="31" customFormat="1" x14ac:dyDescent="0.35">
      <c r="A188" s="31" t="s">
        <v>9</v>
      </c>
      <c r="D188" s="33" t="s">
        <v>8</v>
      </c>
      <c r="L188" s="31" t="s">
        <v>495</v>
      </c>
      <c r="W188" s="38">
        <v>158.19999999999999</v>
      </c>
      <c r="X188" s="39"/>
      <c r="Y188" s="31" t="s">
        <v>373</v>
      </c>
    </row>
    <row r="189" spans="1:25" s="31" customFormat="1" x14ac:dyDescent="0.35">
      <c r="A189" s="31" t="s">
        <v>9</v>
      </c>
      <c r="D189" s="33" t="s">
        <v>8</v>
      </c>
      <c r="L189" s="31" t="s">
        <v>496</v>
      </c>
      <c r="W189" s="38">
        <v>726.81</v>
      </c>
      <c r="X189" s="39"/>
      <c r="Y189" s="31" t="s">
        <v>373</v>
      </c>
    </row>
    <row r="190" spans="1:25" s="31" customFormat="1" x14ac:dyDescent="0.35">
      <c r="A190" s="31" t="s">
        <v>9</v>
      </c>
      <c r="D190" s="33" t="s">
        <v>8</v>
      </c>
      <c r="L190" s="31" t="s">
        <v>486</v>
      </c>
      <c r="W190" s="38">
        <v>57830.73</v>
      </c>
      <c r="X190" s="39"/>
      <c r="Y190" s="31" t="s">
        <v>497</v>
      </c>
    </row>
    <row r="191" spans="1:25" s="31" customFormat="1" x14ac:dyDescent="0.35">
      <c r="A191" s="31" t="s">
        <v>7</v>
      </c>
      <c r="D191" s="33" t="s">
        <v>6</v>
      </c>
      <c r="L191" s="31" t="s">
        <v>360</v>
      </c>
      <c r="W191" s="38">
        <v>50</v>
      </c>
      <c r="X191" s="39"/>
      <c r="Y191" s="31" t="s">
        <v>361</v>
      </c>
    </row>
    <row r="192" spans="1:25" s="31" customFormat="1" x14ac:dyDescent="0.35">
      <c r="A192" s="31" t="s">
        <v>7</v>
      </c>
      <c r="D192" s="33" t="s">
        <v>6</v>
      </c>
      <c r="L192" s="31" t="s">
        <v>5</v>
      </c>
      <c r="W192" s="38">
        <v>789.84</v>
      </c>
      <c r="X192" s="39"/>
      <c r="Y192" s="31" t="s">
        <v>221</v>
      </c>
    </row>
    <row r="193" spans="1:25" s="31" customFormat="1" x14ac:dyDescent="0.35">
      <c r="A193" s="31" t="s">
        <v>172</v>
      </c>
      <c r="D193" s="33" t="s">
        <v>173</v>
      </c>
      <c r="L193" s="31" t="s">
        <v>174</v>
      </c>
      <c r="W193" s="38">
        <v>114.87</v>
      </c>
      <c r="X193" s="39"/>
      <c r="Y193" s="31" t="s">
        <v>250</v>
      </c>
    </row>
    <row r="194" spans="1:25" s="31" customFormat="1" x14ac:dyDescent="0.35">
      <c r="A194" s="31" t="s">
        <v>2</v>
      </c>
      <c r="D194" s="33" t="s">
        <v>1</v>
      </c>
      <c r="L194" s="31" t="s">
        <v>4</v>
      </c>
      <c r="W194" s="38">
        <v>15.28</v>
      </c>
      <c r="X194" s="39"/>
      <c r="Y194" s="31" t="s">
        <v>244</v>
      </c>
    </row>
    <row r="195" spans="1:25" s="31" customFormat="1" x14ac:dyDescent="0.35">
      <c r="A195" s="31" t="s">
        <v>2</v>
      </c>
      <c r="D195" s="33" t="s">
        <v>1</v>
      </c>
      <c r="L195" s="31" t="s">
        <v>4</v>
      </c>
      <c r="W195" s="38">
        <v>137.52000000000001</v>
      </c>
      <c r="X195" s="39"/>
      <c r="Y195" s="31" t="s">
        <v>251</v>
      </c>
    </row>
    <row r="196" spans="1:25" s="31" customFormat="1" x14ac:dyDescent="0.35">
      <c r="A196" s="31" t="s">
        <v>2</v>
      </c>
      <c r="D196" s="33" t="s">
        <v>1</v>
      </c>
      <c r="L196" s="31" t="s">
        <v>3</v>
      </c>
      <c r="W196" s="38">
        <v>31537.54</v>
      </c>
      <c r="X196" s="39"/>
      <c r="Y196" s="31" t="s">
        <v>256</v>
      </c>
    </row>
    <row r="197" spans="1:25" s="31" customFormat="1" x14ac:dyDescent="0.35">
      <c r="A197" s="31" t="s">
        <v>2</v>
      </c>
      <c r="D197" s="33" t="s">
        <v>1</v>
      </c>
      <c r="L197" s="31" t="s">
        <v>0</v>
      </c>
      <c r="W197" s="38">
        <v>60176.52</v>
      </c>
      <c r="X197" s="39"/>
      <c r="Y197" s="31" t="s">
        <v>257</v>
      </c>
    </row>
    <row r="198" spans="1:25" s="31" customFormat="1" x14ac:dyDescent="0.35">
      <c r="A198" s="31" t="s">
        <v>136</v>
      </c>
      <c r="D198" s="33" t="s">
        <v>137</v>
      </c>
      <c r="L198" s="31" t="s">
        <v>138</v>
      </c>
      <c r="W198" s="38">
        <v>16133.49</v>
      </c>
      <c r="X198" s="39"/>
      <c r="Y198" s="31" t="s">
        <v>374</v>
      </c>
    </row>
    <row r="199" spans="1:25" x14ac:dyDescent="0.35">
      <c r="W199" s="12">
        <f>SUM(W177:W198)</f>
        <v>3158812.8000000007</v>
      </c>
      <c r="X199" s="16"/>
    </row>
  </sheetData>
  <sortState ref="A14:AF72">
    <sortCondition ref="D14"/>
  </sortState>
  <mergeCells count="39">
    <mergeCell ref="B1:AA1"/>
    <mergeCell ref="B2:AA2"/>
    <mergeCell ref="B3:AA3"/>
    <mergeCell ref="B4:AA4"/>
    <mergeCell ref="A6:G6"/>
    <mergeCell ref="H6:I6"/>
    <mergeCell ref="A7:G7"/>
    <mergeCell ref="H7:I7"/>
    <mergeCell ref="A8:G8"/>
    <mergeCell ref="H8:I8"/>
    <mergeCell ref="A9:G9"/>
    <mergeCell ref="H9:I9"/>
    <mergeCell ref="A10:G10"/>
    <mergeCell ref="H10:I10"/>
    <mergeCell ref="A12:AB12"/>
    <mergeCell ref="A13:C13"/>
    <mergeCell ref="D13:K13"/>
    <mergeCell ref="L13:T13"/>
    <mergeCell ref="W13:X13"/>
    <mergeCell ref="Y13:AB13"/>
    <mergeCell ref="A77:AB77"/>
    <mergeCell ref="A78:C78"/>
    <mergeCell ref="D78:K78"/>
    <mergeCell ref="L78:T78"/>
    <mergeCell ref="W78:X78"/>
    <mergeCell ref="Y78:AB78"/>
    <mergeCell ref="W82:X82"/>
    <mergeCell ref="A83:AB83"/>
    <mergeCell ref="D84:K84"/>
    <mergeCell ref="L84:T84"/>
    <mergeCell ref="W84:X84"/>
    <mergeCell ref="Y84:AB84"/>
    <mergeCell ref="A84:C84"/>
    <mergeCell ref="A175:AB175"/>
    <mergeCell ref="A176:C176"/>
    <mergeCell ref="D176:K176"/>
    <mergeCell ref="L176:T176"/>
    <mergeCell ref="W176:X176"/>
    <mergeCell ref="Y176:AB176"/>
  </mergeCells>
  <printOptions horizontalCentered="1"/>
  <pageMargins left="0" right="3.937007874015748E-2" top="0.86614173228346458" bottom="1.2204724409448819" header="0.11811023622047245" footer="0.31496062992125984"/>
  <pageSetup paperSize="9" scale="55" fitToHeight="0" orientation="landscape" r:id="rId1"/>
  <headerFooter scaleWithDoc="0">
    <oddHeader>&amp;C&amp;G</oddHeader>
    <oddFooter>&amp;L&amp;G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99"/>
  <sheetViews>
    <sheetView topLeftCell="A63" zoomScale="70" zoomScaleNormal="70" workbookViewId="0">
      <selection activeCell="A85" sqref="A85:XFD173"/>
    </sheetView>
  </sheetViews>
  <sheetFormatPr defaultColWidth="9.453125" defaultRowHeight="14.5" x14ac:dyDescent="0.35"/>
  <cols>
    <col min="1" max="3" width="9.54296875" style="1" customWidth="1"/>
    <col min="4" max="4" width="9.54296875" style="2" customWidth="1"/>
    <col min="5" max="22" width="9.54296875" style="1" customWidth="1"/>
    <col min="23" max="23" width="15.90625" style="1" bestFit="1" customWidth="1"/>
    <col min="24" max="37" width="9.54296875" style="1" customWidth="1"/>
    <col min="38" max="47" width="9.453125" style="1"/>
    <col min="48" max="48" width="9.54296875" style="1" customWidth="1"/>
    <col min="49" max="16384" width="9.453125" style="1"/>
  </cols>
  <sheetData>
    <row r="1" spans="1:32" ht="18.5" x14ac:dyDescent="0.35">
      <c r="B1" s="64" t="s">
        <v>109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</row>
    <row r="2" spans="1:32" ht="18.5" x14ac:dyDescent="0.35">
      <c r="B2" s="64" t="s">
        <v>108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3"/>
    </row>
    <row r="3" spans="1:32" ht="18.5" x14ac:dyDescent="0.35">
      <c r="B3" s="64" t="s">
        <v>107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3"/>
    </row>
    <row r="4" spans="1:32" s="8" customFormat="1" ht="18.5" x14ac:dyDescent="0.35">
      <c r="B4" s="65" t="s">
        <v>215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3"/>
      <c r="AC4" s="1"/>
      <c r="AD4" s="1"/>
      <c r="AE4" s="1"/>
      <c r="AF4" s="1"/>
    </row>
    <row r="5" spans="1:32" s="8" customFormat="1" ht="18.5" x14ac:dyDescent="0.45">
      <c r="B5" s="9"/>
      <c r="C5" s="9"/>
      <c r="D5" s="11"/>
      <c r="E5" s="9"/>
      <c r="F5" s="9"/>
      <c r="G5" s="9"/>
      <c r="H5" s="10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3"/>
      <c r="AC5" s="1"/>
      <c r="AD5" s="1"/>
      <c r="AE5" s="1"/>
      <c r="AF5" s="1"/>
    </row>
    <row r="6" spans="1:32" ht="15.5" x14ac:dyDescent="0.35">
      <c r="A6" s="56" t="s">
        <v>106</v>
      </c>
      <c r="B6" s="56"/>
      <c r="C6" s="56"/>
      <c r="D6" s="56"/>
      <c r="E6" s="56"/>
      <c r="F6" s="56"/>
      <c r="G6" s="56"/>
      <c r="H6" s="57">
        <f>$W$76</f>
        <v>0</v>
      </c>
      <c r="I6" s="57"/>
      <c r="J6" s="7"/>
      <c r="K6" s="7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32" ht="15.5" x14ac:dyDescent="0.35">
      <c r="A7" s="56" t="s">
        <v>105</v>
      </c>
      <c r="B7" s="56"/>
      <c r="C7" s="56"/>
      <c r="D7" s="56"/>
      <c r="E7" s="56"/>
      <c r="F7" s="56"/>
      <c r="G7" s="56"/>
      <c r="H7" s="57">
        <f>$W$82</f>
        <v>0</v>
      </c>
      <c r="I7" s="57"/>
      <c r="J7" s="7"/>
      <c r="K7" s="7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32" ht="15.5" x14ac:dyDescent="0.35">
      <c r="A8" s="56" t="s">
        <v>104</v>
      </c>
      <c r="B8" s="56"/>
      <c r="C8" s="56"/>
      <c r="D8" s="56"/>
      <c r="E8" s="56"/>
      <c r="F8" s="56"/>
      <c r="G8" s="56"/>
      <c r="H8" s="57">
        <f>$W$174</f>
        <v>75278.359999999986</v>
      </c>
      <c r="I8" s="57"/>
      <c r="J8" s="7"/>
      <c r="K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32" ht="15.5" x14ac:dyDescent="0.35">
      <c r="A9" s="56" t="s">
        <v>103</v>
      </c>
      <c r="B9" s="56"/>
      <c r="C9" s="56"/>
      <c r="D9" s="56"/>
      <c r="E9" s="56"/>
      <c r="F9" s="56"/>
      <c r="G9" s="56"/>
      <c r="H9" s="57">
        <f>$W$199</f>
        <v>0</v>
      </c>
      <c r="I9" s="57"/>
      <c r="J9" s="7"/>
      <c r="K9" s="7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32" ht="15.5" x14ac:dyDescent="0.35">
      <c r="A10" s="56" t="s">
        <v>102</v>
      </c>
      <c r="B10" s="56"/>
      <c r="C10" s="56"/>
      <c r="D10" s="56"/>
      <c r="E10" s="56"/>
      <c r="F10" s="56"/>
      <c r="G10" s="56"/>
      <c r="H10" s="57">
        <f>SUM(H6:I9)</f>
        <v>75278.359999999986</v>
      </c>
      <c r="I10" s="57"/>
      <c r="J10" s="7"/>
      <c r="K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32" ht="15.5" x14ac:dyDescent="0.35">
      <c r="A11" s="6"/>
      <c r="B11" s="6"/>
      <c r="C11" s="6"/>
      <c r="D11" s="6"/>
      <c r="E11" s="6"/>
      <c r="F11" s="6"/>
      <c r="G11" s="6"/>
      <c r="H11" s="5"/>
      <c r="I11" s="5"/>
      <c r="J11" s="5"/>
      <c r="K11" s="5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32" ht="15.5" x14ac:dyDescent="0.35">
      <c r="A12" s="58" t="s">
        <v>101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</row>
    <row r="13" spans="1:32" x14ac:dyDescent="0.35">
      <c r="A13" s="60" t="s">
        <v>20</v>
      </c>
      <c r="B13" s="60"/>
      <c r="C13" s="60"/>
      <c r="D13" s="61" t="s">
        <v>39</v>
      </c>
      <c r="E13" s="61"/>
      <c r="F13" s="61"/>
      <c r="G13" s="61"/>
      <c r="H13" s="61"/>
      <c r="I13" s="61"/>
      <c r="J13" s="61"/>
      <c r="K13" s="61"/>
      <c r="L13" s="62" t="s">
        <v>18</v>
      </c>
      <c r="M13" s="62"/>
      <c r="N13" s="62"/>
      <c r="O13" s="62"/>
      <c r="P13" s="62"/>
      <c r="Q13" s="62"/>
      <c r="R13" s="62"/>
      <c r="S13" s="62"/>
      <c r="T13" s="62"/>
      <c r="U13" s="17"/>
      <c r="V13" s="17"/>
      <c r="W13" s="63" t="s">
        <v>100</v>
      </c>
      <c r="X13" s="63"/>
      <c r="Y13" s="60" t="s">
        <v>16</v>
      </c>
      <c r="Z13" s="60"/>
      <c r="AA13" s="60"/>
      <c r="AB13" s="60"/>
    </row>
    <row r="14" spans="1:32" s="3" customFormat="1" x14ac:dyDescent="0.35">
      <c r="A14" s="3" t="s">
        <v>99</v>
      </c>
      <c r="D14" s="20"/>
      <c r="E14" s="20"/>
      <c r="F14" s="20"/>
      <c r="G14" s="20"/>
      <c r="H14" s="20"/>
      <c r="I14" s="20"/>
      <c r="J14" s="20"/>
      <c r="K14" s="20"/>
      <c r="W14" s="21"/>
      <c r="X14" s="21"/>
    </row>
    <row r="15" spans="1:32" s="3" customFormat="1" x14ac:dyDescent="0.35">
      <c r="A15" s="3" t="s">
        <v>501</v>
      </c>
      <c r="D15" s="20"/>
      <c r="E15" s="20"/>
      <c r="F15" s="20"/>
      <c r="G15" s="20"/>
      <c r="H15" s="20"/>
      <c r="I15" s="20"/>
      <c r="J15" s="20"/>
      <c r="K15" s="20"/>
      <c r="W15" s="21"/>
      <c r="X15" s="21"/>
    </row>
    <row r="16" spans="1:32" s="3" customFormat="1" x14ac:dyDescent="0.35">
      <c r="A16" s="3" t="s">
        <v>500</v>
      </c>
      <c r="D16" s="20"/>
      <c r="E16" s="20"/>
      <c r="F16" s="20"/>
      <c r="G16" s="20"/>
      <c r="H16" s="20"/>
      <c r="I16" s="20"/>
      <c r="J16" s="20"/>
      <c r="K16" s="20"/>
      <c r="W16" s="21"/>
      <c r="X16" s="21"/>
    </row>
    <row r="17" spans="1:24" s="3" customFormat="1" x14ac:dyDescent="0.35">
      <c r="A17" s="3" t="s">
        <v>125</v>
      </c>
      <c r="D17" s="20"/>
      <c r="E17" s="20"/>
      <c r="F17" s="20"/>
      <c r="G17" s="20"/>
      <c r="H17" s="20"/>
      <c r="I17" s="20"/>
      <c r="J17" s="20"/>
      <c r="K17" s="20"/>
      <c r="W17" s="21"/>
      <c r="X17" s="21"/>
    </row>
    <row r="18" spans="1:24" s="3" customFormat="1" x14ac:dyDescent="0.35">
      <c r="A18" s="3" t="str">
        <f>VLOOKUP([3]!Tabela42[[#This Row],[FORNECEDOR]],'[3]Cadastro de Despesa'!$A$2:$I$884,2,0)</f>
        <v>40.432.544/0001-47</v>
      </c>
      <c r="D18" s="20"/>
      <c r="E18" s="20"/>
      <c r="F18" s="20"/>
      <c r="G18" s="20"/>
      <c r="H18" s="20"/>
      <c r="I18" s="20"/>
      <c r="J18" s="20"/>
      <c r="K18" s="20"/>
      <c r="W18" s="21"/>
      <c r="X18" s="21"/>
    </row>
    <row r="19" spans="1:24" s="3" customFormat="1" x14ac:dyDescent="0.35">
      <c r="A19" s="3" t="s">
        <v>193</v>
      </c>
      <c r="D19" s="20"/>
      <c r="E19" s="20"/>
      <c r="F19" s="20"/>
      <c r="G19" s="20"/>
      <c r="H19" s="20"/>
      <c r="I19" s="20"/>
      <c r="J19" s="20"/>
      <c r="K19" s="20"/>
      <c r="W19" s="21"/>
      <c r="X19" s="21"/>
    </row>
    <row r="20" spans="1:24" x14ac:dyDescent="0.35">
      <c r="A20" s="1" t="s">
        <v>93</v>
      </c>
      <c r="E20" s="2"/>
      <c r="F20" s="2"/>
      <c r="G20" s="2"/>
      <c r="H20" s="2"/>
      <c r="I20" s="2"/>
      <c r="J20" s="2"/>
      <c r="K20" s="2"/>
      <c r="W20" s="13"/>
      <c r="X20" s="13"/>
    </row>
    <row r="21" spans="1:24" s="3" customFormat="1" x14ac:dyDescent="0.35">
      <c r="A21" s="3" t="s">
        <v>499</v>
      </c>
      <c r="D21" s="20"/>
      <c r="E21" s="20"/>
      <c r="F21" s="20"/>
      <c r="G21" s="20"/>
      <c r="H21" s="20"/>
      <c r="I21" s="20"/>
      <c r="J21" s="20"/>
      <c r="K21" s="20"/>
      <c r="W21" s="21"/>
      <c r="X21" s="21"/>
    </row>
    <row r="22" spans="1:24" s="3" customFormat="1" x14ac:dyDescent="0.35">
      <c r="A22" s="3" t="s">
        <v>85</v>
      </c>
      <c r="D22" s="20"/>
      <c r="E22" s="20"/>
      <c r="F22" s="20"/>
      <c r="G22" s="20"/>
      <c r="H22" s="20"/>
      <c r="I22" s="20"/>
      <c r="J22" s="20"/>
      <c r="K22" s="20"/>
      <c r="W22" s="21"/>
      <c r="X22" s="21"/>
    </row>
    <row r="23" spans="1:24" s="3" customFormat="1" x14ac:dyDescent="0.35">
      <c r="A23" s="3" t="s">
        <v>85</v>
      </c>
      <c r="D23" s="20"/>
      <c r="E23" s="20"/>
      <c r="F23" s="20"/>
      <c r="G23" s="20"/>
      <c r="H23" s="20"/>
      <c r="I23" s="20"/>
      <c r="J23" s="20"/>
      <c r="K23" s="20"/>
      <c r="W23" s="21"/>
      <c r="X23" s="21"/>
    </row>
    <row r="24" spans="1:24" s="3" customFormat="1" x14ac:dyDescent="0.35">
      <c r="A24" s="3" t="s">
        <v>85</v>
      </c>
      <c r="D24" s="20"/>
      <c r="E24" s="20"/>
      <c r="F24" s="20"/>
      <c r="G24" s="20"/>
      <c r="H24" s="20"/>
      <c r="I24" s="20"/>
      <c r="J24" s="20"/>
      <c r="K24" s="20"/>
      <c r="W24" s="21"/>
      <c r="X24" s="21"/>
    </row>
    <row r="25" spans="1:24" s="3" customFormat="1" x14ac:dyDescent="0.35">
      <c r="A25" s="3" t="s">
        <v>85</v>
      </c>
      <c r="D25" s="20"/>
      <c r="E25" s="20"/>
      <c r="F25" s="20"/>
      <c r="G25" s="20"/>
      <c r="H25" s="20"/>
      <c r="I25" s="20"/>
      <c r="J25" s="20"/>
      <c r="K25" s="20"/>
      <c r="W25" s="21"/>
      <c r="X25" s="21"/>
    </row>
    <row r="26" spans="1:24" s="3" customFormat="1" x14ac:dyDescent="0.35">
      <c r="A26" s="3" t="s">
        <v>85</v>
      </c>
      <c r="D26" s="20"/>
      <c r="E26" s="20"/>
      <c r="F26" s="20"/>
      <c r="G26" s="20"/>
      <c r="H26" s="20"/>
      <c r="I26" s="20"/>
      <c r="J26" s="20"/>
      <c r="K26" s="20"/>
      <c r="W26" s="21"/>
      <c r="X26" s="21"/>
    </row>
    <row r="27" spans="1:24" s="3" customFormat="1" x14ac:dyDescent="0.35">
      <c r="A27" s="22" t="s">
        <v>177</v>
      </c>
      <c r="D27" s="22"/>
      <c r="E27" s="20"/>
      <c r="F27" s="20"/>
      <c r="G27" s="20"/>
      <c r="H27" s="20"/>
      <c r="I27" s="20"/>
      <c r="J27" s="20"/>
      <c r="K27" s="20"/>
      <c r="W27" s="21"/>
      <c r="X27" s="21"/>
    </row>
    <row r="28" spans="1:24" s="3" customFormat="1" x14ac:dyDescent="0.35">
      <c r="A28" s="22" t="s">
        <v>82</v>
      </c>
      <c r="D28" s="22"/>
      <c r="E28" s="20"/>
      <c r="F28" s="20"/>
      <c r="G28" s="20"/>
      <c r="H28" s="20"/>
      <c r="I28" s="20"/>
      <c r="J28" s="20"/>
      <c r="K28" s="20"/>
      <c r="W28" s="21"/>
      <c r="X28" s="21"/>
    </row>
    <row r="29" spans="1:24" s="3" customFormat="1" x14ac:dyDescent="0.35">
      <c r="A29" s="22" t="s">
        <v>79</v>
      </c>
      <c r="D29" s="22"/>
      <c r="E29" s="20"/>
      <c r="F29" s="20"/>
      <c r="G29" s="20"/>
      <c r="H29" s="20"/>
      <c r="I29" s="20"/>
      <c r="J29" s="20"/>
      <c r="K29" s="20"/>
      <c r="W29" s="21"/>
      <c r="X29" s="21"/>
    </row>
    <row r="30" spans="1:24" s="3" customFormat="1" x14ac:dyDescent="0.35">
      <c r="A30" s="22" t="s">
        <v>182</v>
      </c>
      <c r="D30" s="22"/>
      <c r="E30" s="20"/>
      <c r="F30" s="20"/>
      <c r="G30" s="20"/>
      <c r="H30" s="20"/>
      <c r="I30" s="20"/>
      <c r="J30" s="20"/>
      <c r="K30" s="20"/>
      <c r="W30" s="21"/>
      <c r="X30" s="21"/>
    </row>
    <row r="31" spans="1:24" s="3" customFormat="1" x14ac:dyDescent="0.35">
      <c r="A31" s="3" t="s">
        <v>76</v>
      </c>
      <c r="D31" s="20"/>
      <c r="E31" s="20"/>
      <c r="F31" s="20"/>
      <c r="G31" s="20"/>
      <c r="H31" s="20"/>
      <c r="I31" s="20"/>
      <c r="J31" s="20"/>
      <c r="K31" s="20"/>
      <c r="W31" s="21"/>
      <c r="X31" s="21"/>
    </row>
    <row r="32" spans="1:24" s="3" customFormat="1" x14ac:dyDescent="0.35">
      <c r="A32" s="3" t="s">
        <v>73</v>
      </c>
      <c r="D32" s="20"/>
      <c r="E32" s="20"/>
      <c r="F32" s="20"/>
      <c r="G32" s="20"/>
      <c r="H32" s="20"/>
      <c r="I32" s="20"/>
      <c r="J32" s="20"/>
      <c r="K32" s="20"/>
      <c r="W32" s="21"/>
      <c r="X32" s="21"/>
    </row>
    <row r="33" spans="1:24" x14ac:dyDescent="0.35">
      <c r="A33" s="1" t="s">
        <v>70</v>
      </c>
      <c r="E33" s="2"/>
      <c r="F33" s="2"/>
      <c r="G33" s="2"/>
      <c r="H33" s="2"/>
      <c r="I33" s="2"/>
      <c r="J33" s="2"/>
      <c r="K33" s="2"/>
      <c r="W33" s="13"/>
      <c r="X33" s="13"/>
    </row>
    <row r="34" spans="1:24" x14ac:dyDescent="0.35">
      <c r="A34" t="s">
        <v>70</v>
      </c>
      <c r="D34"/>
      <c r="E34" s="2"/>
      <c r="F34" s="2"/>
      <c r="G34" s="2"/>
      <c r="H34" s="2"/>
      <c r="I34" s="2"/>
      <c r="J34" s="2"/>
      <c r="K34" s="2"/>
      <c r="W34" s="13"/>
      <c r="X34" s="13"/>
    </row>
    <row r="35" spans="1:24" x14ac:dyDescent="0.35">
      <c r="A35" t="s">
        <v>70</v>
      </c>
      <c r="D35"/>
      <c r="E35" s="2"/>
      <c r="F35" s="2"/>
      <c r="G35" s="2"/>
      <c r="H35" s="2"/>
      <c r="I35" s="2"/>
      <c r="J35" s="2"/>
      <c r="K35" s="2"/>
      <c r="W35" s="13"/>
      <c r="X35" s="13"/>
    </row>
    <row r="36" spans="1:24" x14ac:dyDescent="0.35">
      <c r="A36" t="s">
        <v>70</v>
      </c>
      <c r="D36"/>
      <c r="E36" s="2"/>
      <c r="F36" s="2"/>
      <c r="G36" s="2"/>
      <c r="H36" s="2"/>
      <c r="I36" s="2"/>
      <c r="J36" s="2"/>
      <c r="K36" s="2"/>
      <c r="W36" s="13"/>
      <c r="X36" s="13"/>
    </row>
    <row r="37" spans="1:24" x14ac:dyDescent="0.35">
      <c r="A37" t="s">
        <v>70</v>
      </c>
      <c r="D37"/>
      <c r="E37" s="2"/>
      <c r="F37" s="2"/>
      <c r="G37" s="2"/>
      <c r="H37" s="2"/>
      <c r="I37" s="2"/>
      <c r="J37" s="2"/>
      <c r="K37" s="2"/>
      <c r="W37" s="13"/>
      <c r="X37" s="13"/>
    </row>
    <row r="38" spans="1:24" x14ac:dyDescent="0.35">
      <c r="A38" s="1" t="s">
        <v>70</v>
      </c>
      <c r="E38" s="2"/>
      <c r="F38" s="2"/>
      <c r="G38" s="2"/>
      <c r="H38" s="2"/>
      <c r="I38" s="2"/>
      <c r="J38" s="2"/>
      <c r="K38" s="2"/>
      <c r="W38" s="13"/>
      <c r="X38" s="13"/>
    </row>
    <row r="39" spans="1:24" s="3" customFormat="1" x14ac:dyDescent="0.35">
      <c r="A39" s="3" t="s">
        <v>286</v>
      </c>
      <c r="D39" s="20"/>
      <c r="E39" s="20"/>
      <c r="F39" s="20"/>
      <c r="G39" s="20"/>
      <c r="H39" s="20"/>
      <c r="I39" s="20"/>
      <c r="J39" s="20"/>
      <c r="K39" s="20"/>
      <c r="W39" s="21"/>
      <c r="X39" s="21"/>
    </row>
    <row r="40" spans="1:24" s="3" customFormat="1" x14ac:dyDescent="0.35">
      <c r="A40" s="3" t="s">
        <v>286</v>
      </c>
      <c r="D40" s="20"/>
      <c r="E40" s="20"/>
      <c r="F40" s="20"/>
      <c r="G40" s="20"/>
      <c r="H40" s="20"/>
      <c r="I40" s="20"/>
      <c r="J40" s="20"/>
      <c r="K40" s="20"/>
      <c r="W40" s="21"/>
      <c r="X40" s="21"/>
    </row>
    <row r="41" spans="1:24" s="3" customFormat="1" x14ac:dyDescent="0.35">
      <c r="A41" s="3" t="s">
        <v>67</v>
      </c>
      <c r="D41" s="20"/>
      <c r="E41" s="20"/>
      <c r="F41" s="20"/>
      <c r="G41" s="20"/>
      <c r="H41" s="20"/>
      <c r="I41" s="20"/>
      <c r="J41" s="20"/>
      <c r="K41" s="20"/>
      <c r="W41" s="21"/>
      <c r="X41" s="21"/>
    </row>
    <row r="42" spans="1:24" s="3" customFormat="1" x14ac:dyDescent="0.35">
      <c r="A42" s="3" t="s">
        <v>484</v>
      </c>
      <c r="D42" s="20"/>
      <c r="E42" s="20"/>
      <c r="F42" s="20"/>
      <c r="G42" s="20"/>
      <c r="H42" s="20"/>
      <c r="I42" s="20"/>
      <c r="J42" s="20"/>
      <c r="K42" s="20"/>
      <c r="W42" s="21"/>
      <c r="X42" s="21"/>
    </row>
    <row r="43" spans="1:24" s="3" customFormat="1" x14ac:dyDescent="0.35">
      <c r="A43" s="3" t="s">
        <v>484</v>
      </c>
      <c r="D43" s="20"/>
      <c r="E43" s="20"/>
      <c r="F43" s="20"/>
      <c r="G43" s="20"/>
      <c r="H43" s="20"/>
      <c r="I43" s="20"/>
      <c r="J43" s="20"/>
      <c r="K43" s="20"/>
      <c r="W43" s="21"/>
      <c r="X43" s="21"/>
    </row>
    <row r="44" spans="1:24" s="3" customFormat="1" x14ac:dyDescent="0.35">
      <c r="A44" s="3" t="s">
        <v>116</v>
      </c>
      <c r="D44" s="20"/>
      <c r="E44" s="20"/>
      <c r="F44" s="20"/>
      <c r="G44" s="20"/>
      <c r="H44" s="20"/>
      <c r="I44" s="20"/>
      <c r="J44" s="20"/>
      <c r="K44" s="20"/>
      <c r="W44" s="21"/>
      <c r="X44" s="21"/>
    </row>
    <row r="45" spans="1:24" s="3" customFormat="1" x14ac:dyDescent="0.35">
      <c r="A45" s="3" t="s">
        <v>502</v>
      </c>
      <c r="D45" s="20"/>
      <c r="E45" s="20"/>
      <c r="F45" s="20"/>
      <c r="G45" s="20"/>
      <c r="H45" s="20"/>
      <c r="I45" s="20"/>
      <c r="J45" s="20"/>
      <c r="K45" s="20"/>
      <c r="W45" s="21"/>
      <c r="X45" s="21"/>
    </row>
    <row r="46" spans="1:24" s="3" customFormat="1" x14ac:dyDescent="0.35">
      <c r="A46" s="3" t="s">
        <v>167</v>
      </c>
      <c r="D46" s="20"/>
      <c r="E46" s="20"/>
      <c r="F46" s="20"/>
      <c r="G46" s="20"/>
      <c r="H46" s="20"/>
      <c r="I46" s="20"/>
      <c r="J46" s="20"/>
      <c r="K46" s="20"/>
      <c r="W46" s="21"/>
      <c r="X46" s="21"/>
    </row>
    <row r="47" spans="1:24" s="3" customFormat="1" x14ac:dyDescent="0.35">
      <c r="A47" s="3" t="s">
        <v>113</v>
      </c>
      <c r="D47" s="20"/>
      <c r="E47" s="20"/>
      <c r="F47" s="20"/>
      <c r="G47" s="20"/>
      <c r="H47" s="20"/>
      <c r="I47" s="20"/>
      <c r="J47" s="20"/>
      <c r="K47" s="20"/>
      <c r="W47" s="21"/>
      <c r="X47" s="21"/>
    </row>
    <row r="48" spans="1:24" s="3" customFormat="1" x14ac:dyDescent="0.35">
      <c r="A48" s="3" t="s">
        <v>119</v>
      </c>
      <c r="D48" s="20"/>
      <c r="E48" s="20"/>
      <c r="F48" s="20"/>
      <c r="G48" s="20"/>
      <c r="H48" s="20"/>
      <c r="I48" s="20"/>
      <c r="J48" s="20"/>
      <c r="K48" s="20"/>
      <c r="W48" s="21"/>
      <c r="X48" s="21"/>
    </row>
    <row r="49" spans="1:24" s="3" customFormat="1" x14ac:dyDescent="0.35">
      <c r="A49" s="3" t="s">
        <v>61</v>
      </c>
      <c r="D49" s="20"/>
      <c r="E49" s="20"/>
      <c r="F49" s="20"/>
      <c r="G49" s="20"/>
      <c r="H49" s="20"/>
      <c r="I49" s="20"/>
      <c r="J49" s="20"/>
      <c r="K49" s="20"/>
      <c r="W49" s="21"/>
      <c r="X49" s="21"/>
    </row>
    <row r="50" spans="1:24" s="3" customFormat="1" x14ac:dyDescent="0.35">
      <c r="A50" s="3" t="s">
        <v>110</v>
      </c>
      <c r="D50" s="20"/>
      <c r="E50" s="20"/>
      <c r="F50" s="20"/>
      <c r="G50" s="20"/>
      <c r="H50" s="20"/>
      <c r="I50" s="20"/>
      <c r="J50" s="20"/>
      <c r="K50" s="20"/>
      <c r="W50" s="21"/>
      <c r="X50" s="21"/>
    </row>
    <row r="51" spans="1:24" s="3" customFormat="1" x14ac:dyDescent="0.35">
      <c r="A51" s="3" t="s">
        <v>503</v>
      </c>
      <c r="D51" s="20"/>
      <c r="E51" s="20"/>
      <c r="F51" s="20"/>
      <c r="G51" s="20"/>
      <c r="H51" s="20"/>
      <c r="I51" s="20"/>
      <c r="J51" s="20"/>
      <c r="K51" s="20"/>
      <c r="W51" s="21"/>
      <c r="X51" s="21"/>
    </row>
    <row r="52" spans="1:24" s="3" customFormat="1" x14ac:dyDescent="0.35">
      <c r="A52" s="3" t="s">
        <v>503</v>
      </c>
      <c r="D52" s="20"/>
      <c r="E52" s="20"/>
      <c r="F52" s="20"/>
      <c r="G52" s="20"/>
      <c r="H52" s="20"/>
      <c r="I52" s="20"/>
      <c r="J52" s="20"/>
      <c r="K52" s="20"/>
      <c r="W52" s="21"/>
      <c r="X52" s="21"/>
    </row>
    <row r="53" spans="1:24" s="3" customFormat="1" x14ac:dyDescent="0.35">
      <c r="A53" s="3" t="s">
        <v>225</v>
      </c>
      <c r="D53" s="20"/>
      <c r="E53" s="20"/>
      <c r="F53" s="20"/>
      <c r="G53" s="20"/>
      <c r="H53" s="20"/>
      <c r="I53" s="20"/>
      <c r="J53" s="20"/>
      <c r="K53" s="20"/>
      <c r="W53" s="21"/>
      <c r="X53" s="21"/>
    </row>
    <row r="54" spans="1:24" s="3" customFormat="1" x14ac:dyDescent="0.35">
      <c r="A54" s="3" t="s">
        <v>225</v>
      </c>
      <c r="D54" s="20"/>
      <c r="E54" s="20"/>
      <c r="F54" s="20"/>
      <c r="G54" s="20"/>
      <c r="H54" s="20"/>
      <c r="I54" s="20"/>
      <c r="J54" s="20"/>
      <c r="K54" s="20"/>
      <c r="W54" s="21"/>
      <c r="X54" s="21"/>
    </row>
    <row r="55" spans="1:24" s="3" customFormat="1" x14ac:dyDescent="0.35">
      <c r="A55" s="3" t="s">
        <v>234</v>
      </c>
      <c r="D55" s="20"/>
      <c r="E55" s="20"/>
      <c r="F55" s="20"/>
      <c r="G55" s="20"/>
      <c r="H55" s="20"/>
      <c r="I55" s="20"/>
      <c r="J55" s="20"/>
      <c r="K55" s="20"/>
      <c r="W55" s="21"/>
      <c r="X55" s="21"/>
    </row>
    <row r="56" spans="1:24" s="3" customFormat="1" x14ac:dyDescent="0.35">
      <c r="A56" s="3" t="s">
        <v>271</v>
      </c>
      <c r="D56" s="20"/>
      <c r="E56" s="20"/>
      <c r="F56" s="20"/>
      <c r="G56" s="20"/>
      <c r="H56" s="20"/>
      <c r="I56" s="20"/>
      <c r="J56" s="20"/>
      <c r="K56" s="20"/>
      <c r="W56" s="21"/>
      <c r="X56" s="21"/>
    </row>
    <row r="57" spans="1:24" s="3" customFormat="1" x14ac:dyDescent="0.35">
      <c r="A57" s="3" t="s">
        <v>271</v>
      </c>
      <c r="D57" s="20"/>
      <c r="E57" s="20"/>
      <c r="F57" s="20"/>
      <c r="G57" s="20"/>
      <c r="H57" s="20"/>
      <c r="I57" s="20"/>
      <c r="J57" s="20"/>
      <c r="K57" s="20"/>
      <c r="W57" s="21"/>
      <c r="X57" s="21"/>
    </row>
    <row r="58" spans="1:24" s="3" customFormat="1" x14ac:dyDescent="0.35">
      <c r="A58" s="3" t="s">
        <v>271</v>
      </c>
      <c r="D58" s="20"/>
      <c r="E58" s="20"/>
      <c r="F58" s="20"/>
      <c r="G58" s="20"/>
      <c r="H58" s="20"/>
      <c r="I58" s="20"/>
      <c r="J58" s="20"/>
      <c r="K58" s="20"/>
      <c r="W58" s="21"/>
      <c r="X58" s="21"/>
    </row>
    <row r="59" spans="1:24" x14ac:dyDescent="0.35">
      <c r="A59" s="1" t="s">
        <v>64</v>
      </c>
      <c r="E59" s="2"/>
      <c r="F59" s="2"/>
      <c r="G59" s="2"/>
      <c r="H59" s="2"/>
      <c r="I59" s="2"/>
      <c r="J59" s="2"/>
      <c r="K59" s="2"/>
      <c r="W59" s="13"/>
      <c r="X59" s="13"/>
    </row>
    <row r="60" spans="1:24" s="3" customFormat="1" x14ac:dyDescent="0.35">
      <c r="A60" s="3" t="s">
        <v>58</v>
      </c>
      <c r="D60" s="20"/>
      <c r="E60" s="20"/>
      <c r="F60" s="20"/>
      <c r="G60" s="20"/>
      <c r="H60" s="20"/>
      <c r="I60" s="20"/>
      <c r="J60" s="20"/>
      <c r="K60" s="20"/>
      <c r="W60" s="21"/>
      <c r="X60" s="21"/>
    </row>
    <row r="61" spans="1:24" s="3" customFormat="1" x14ac:dyDescent="0.35">
      <c r="A61" s="3" t="s">
        <v>55</v>
      </c>
      <c r="D61" s="20"/>
      <c r="E61" s="20"/>
      <c r="F61" s="20"/>
      <c r="G61" s="20"/>
      <c r="H61" s="20"/>
      <c r="I61" s="20"/>
      <c r="J61" s="20"/>
      <c r="K61" s="20"/>
      <c r="W61" s="21"/>
      <c r="X61" s="21"/>
    </row>
    <row r="62" spans="1:24" s="3" customFormat="1" x14ac:dyDescent="0.35">
      <c r="A62" s="3" t="s">
        <v>79</v>
      </c>
      <c r="D62" s="20"/>
      <c r="E62" s="20"/>
      <c r="F62" s="20"/>
      <c r="G62" s="20"/>
      <c r="H62" s="20"/>
      <c r="I62" s="20"/>
      <c r="J62" s="20"/>
      <c r="K62" s="20"/>
      <c r="W62" s="21"/>
      <c r="X62" s="21"/>
    </row>
    <row r="63" spans="1:24" s="3" customFormat="1" x14ac:dyDescent="0.35">
      <c r="A63" s="3" t="s">
        <v>122</v>
      </c>
      <c r="D63" s="20"/>
      <c r="E63" s="20"/>
      <c r="F63" s="20"/>
      <c r="G63" s="20"/>
      <c r="H63" s="20"/>
      <c r="I63" s="20"/>
      <c r="J63" s="20"/>
      <c r="K63" s="20"/>
      <c r="W63" s="21"/>
      <c r="X63" s="21"/>
    </row>
    <row r="64" spans="1:24" s="3" customFormat="1" x14ac:dyDescent="0.35">
      <c r="A64" s="3" t="s">
        <v>122</v>
      </c>
      <c r="D64" s="20"/>
      <c r="E64" s="20"/>
      <c r="F64" s="20"/>
      <c r="G64" s="20"/>
      <c r="H64" s="20"/>
      <c r="I64" s="20"/>
      <c r="J64" s="20"/>
      <c r="K64" s="20"/>
      <c r="W64" s="21"/>
      <c r="X64" s="21"/>
    </row>
    <row r="65" spans="1:32" s="3" customFormat="1" x14ac:dyDescent="0.35">
      <c r="A65" s="3" t="s">
        <v>122</v>
      </c>
      <c r="D65" s="20"/>
      <c r="E65" s="20"/>
      <c r="F65" s="20"/>
      <c r="G65" s="20"/>
      <c r="H65" s="20"/>
      <c r="I65" s="20"/>
      <c r="J65" s="20"/>
      <c r="K65" s="20"/>
      <c r="W65" s="21"/>
      <c r="X65" s="21"/>
    </row>
    <row r="66" spans="1:32" s="3" customFormat="1" x14ac:dyDescent="0.35">
      <c r="A66" s="3" t="s">
        <v>52</v>
      </c>
      <c r="D66" s="20"/>
      <c r="E66" s="20"/>
      <c r="F66" s="20"/>
      <c r="G66" s="20"/>
      <c r="H66" s="20"/>
      <c r="I66" s="20"/>
      <c r="J66" s="20"/>
      <c r="K66" s="20"/>
      <c r="W66" s="21"/>
      <c r="X66" s="21"/>
    </row>
    <row r="67" spans="1:32" s="3" customFormat="1" x14ac:dyDescent="0.35">
      <c r="A67" s="3" t="s">
        <v>132</v>
      </c>
      <c r="D67" s="20"/>
      <c r="E67" s="20"/>
      <c r="F67" s="20"/>
      <c r="G67" s="20"/>
      <c r="H67" s="20"/>
      <c r="I67" s="20"/>
      <c r="J67" s="20"/>
      <c r="K67" s="20"/>
      <c r="W67" s="21"/>
      <c r="X67" s="21"/>
    </row>
    <row r="68" spans="1:32" s="3" customFormat="1" x14ac:dyDescent="0.35">
      <c r="A68" s="3" t="s">
        <v>132</v>
      </c>
      <c r="D68" s="20"/>
      <c r="E68" s="20"/>
      <c r="F68" s="20"/>
      <c r="G68" s="20"/>
      <c r="H68" s="20"/>
      <c r="I68" s="20"/>
      <c r="J68" s="20"/>
      <c r="K68" s="20"/>
      <c r="W68" s="21"/>
      <c r="X68" s="21"/>
    </row>
    <row r="69" spans="1:32" s="3" customFormat="1" x14ac:dyDescent="0.35">
      <c r="A69" s="3" t="s">
        <v>132</v>
      </c>
      <c r="D69" s="20"/>
      <c r="E69" s="20"/>
      <c r="F69" s="20"/>
      <c r="G69" s="20"/>
      <c r="H69" s="20"/>
      <c r="I69" s="20"/>
      <c r="J69" s="20"/>
      <c r="K69" s="20"/>
      <c r="W69" s="21"/>
      <c r="X69" s="21"/>
    </row>
    <row r="70" spans="1:32" s="3" customFormat="1" x14ac:dyDescent="0.35">
      <c r="A70" s="3" t="s">
        <v>49</v>
      </c>
      <c r="D70" s="20"/>
      <c r="E70" s="20"/>
      <c r="F70" s="20"/>
      <c r="G70" s="20"/>
      <c r="H70" s="20"/>
      <c r="I70" s="20"/>
      <c r="J70" s="20"/>
      <c r="K70" s="20"/>
      <c r="W70" s="21"/>
      <c r="X70" s="21"/>
    </row>
    <row r="71" spans="1:32" s="3" customFormat="1" x14ac:dyDescent="0.35">
      <c r="A71" s="3" t="s">
        <v>142</v>
      </c>
      <c r="D71" s="20"/>
      <c r="E71" s="20"/>
      <c r="F71" s="20"/>
      <c r="G71" s="20"/>
      <c r="H71" s="20"/>
      <c r="I71" s="20"/>
      <c r="J71" s="20"/>
      <c r="K71" s="20"/>
      <c r="W71" s="21"/>
      <c r="X71" s="21"/>
    </row>
    <row r="72" spans="1:32" s="3" customFormat="1" x14ac:dyDescent="0.35">
      <c r="A72" s="3" t="s">
        <v>151</v>
      </c>
      <c r="D72" s="20"/>
      <c r="E72" s="20"/>
      <c r="F72" s="20"/>
      <c r="G72" s="20"/>
      <c r="H72" s="20"/>
      <c r="I72" s="20"/>
      <c r="J72" s="20"/>
      <c r="K72" s="20"/>
      <c r="W72" s="21"/>
      <c r="X72" s="21"/>
    </row>
    <row r="73" spans="1:32" s="3" customFormat="1" x14ac:dyDescent="0.35">
      <c r="A73" s="3" t="s">
        <v>151</v>
      </c>
      <c r="D73" s="20"/>
      <c r="E73" s="20"/>
      <c r="F73" s="20"/>
      <c r="G73" s="20"/>
      <c r="H73" s="20"/>
      <c r="I73" s="20"/>
      <c r="J73" s="20"/>
      <c r="K73" s="20"/>
      <c r="W73" s="21"/>
      <c r="X73" s="21"/>
    </row>
    <row r="74" spans="1:32" s="3" customFormat="1" x14ac:dyDescent="0.35">
      <c r="A74" s="3" t="s">
        <v>192</v>
      </c>
      <c r="D74" s="20"/>
      <c r="E74" s="20"/>
      <c r="F74" s="20"/>
      <c r="G74" s="20"/>
      <c r="H74" s="20"/>
      <c r="I74" s="20"/>
      <c r="J74" s="20"/>
      <c r="K74" s="20"/>
      <c r="W74" s="21"/>
      <c r="X74" s="21"/>
    </row>
    <row r="75" spans="1:32" s="3" customFormat="1" x14ac:dyDescent="0.35">
      <c r="A75" s="3" t="s">
        <v>192</v>
      </c>
      <c r="D75" s="20"/>
      <c r="E75" s="20"/>
      <c r="F75" s="20"/>
      <c r="G75" s="20"/>
      <c r="H75" s="20"/>
      <c r="I75" s="20"/>
      <c r="J75" s="20"/>
      <c r="K75" s="20"/>
      <c r="W75" s="21"/>
      <c r="X75" s="21"/>
    </row>
    <row r="76" spans="1:32" x14ac:dyDescent="0.35">
      <c r="E76" s="2"/>
      <c r="F76" s="2"/>
      <c r="G76" s="2"/>
      <c r="H76" s="2"/>
      <c r="I76" s="2"/>
      <c r="J76" s="2"/>
      <c r="K76" s="2"/>
      <c r="W76" s="21">
        <f>SUM(W24:W64)</f>
        <v>0</v>
      </c>
      <c r="X76" s="13"/>
    </row>
    <row r="77" spans="1:32" ht="15.5" x14ac:dyDescent="0.35">
      <c r="A77" s="50" t="s">
        <v>46</v>
      </c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F77" s="4"/>
    </row>
    <row r="78" spans="1:32" x14ac:dyDescent="0.35">
      <c r="A78" s="55" t="s">
        <v>20</v>
      </c>
      <c r="B78" s="55"/>
      <c r="C78" s="55"/>
      <c r="D78" s="52" t="s">
        <v>39</v>
      </c>
      <c r="E78" s="52"/>
      <c r="F78" s="52"/>
      <c r="G78" s="52"/>
      <c r="H78" s="52"/>
      <c r="I78" s="52"/>
      <c r="J78" s="52"/>
      <c r="K78" s="52"/>
      <c r="L78" s="53" t="s">
        <v>18</v>
      </c>
      <c r="M78" s="53"/>
      <c r="N78" s="53" t="s">
        <v>18</v>
      </c>
      <c r="O78" s="53"/>
      <c r="P78" s="53"/>
      <c r="Q78" s="53"/>
      <c r="R78" s="53"/>
      <c r="S78" s="53"/>
      <c r="T78" s="53"/>
      <c r="U78" s="19"/>
      <c r="V78" s="19"/>
      <c r="W78" s="52" t="s">
        <v>45</v>
      </c>
      <c r="X78" s="52"/>
      <c r="Y78" s="54" t="s">
        <v>16</v>
      </c>
      <c r="Z78" s="54"/>
      <c r="AA78" s="54"/>
      <c r="AB78" s="54"/>
    </row>
    <row r="79" spans="1:32" x14ac:dyDescent="0.35">
      <c r="E79" s="2"/>
      <c r="F79" s="2"/>
      <c r="G79" s="2"/>
      <c r="H79" s="2"/>
      <c r="I79" s="2"/>
      <c r="J79" s="2"/>
      <c r="K79" s="2"/>
      <c r="W79" s="13"/>
      <c r="X79" s="13"/>
    </row>
    <row r="80" spans="1:32" s="3" customFormat="1" x14ac:dyDescent="0.35">
      <c r="D80" s="20"/>
      <c r="E80" s="20"/>
      <c r="F80" s="20"/>
      <c r="G80" s="20"/>
      <c r="H80" s="20"/>
      <c r="I80" s="20"/>
      <c r="J80" s="20"/>
      <c r="K80" s="20"/>
      <c r="W80" s="21"/>
      <c r="X80" s="21"/>
    </row>
    <row r="81" spans="1:28" s="3" customFormat="1" x14ac:dyDescent="0.35">
      <c r="D81" s="20"/>
      <c r="E81" s="20"/>
      <c r="F81" s="20"/>
      <c r="G81" s="20"/>
      <c r="H81" s="20"/>
      <c r="I81" s="20"/>
      <c r="J81" s="20"/>
      <c r="K81" s="20"/>
      <c r="W81" s="21"/>
      <c r="X81" s="21"/>
    </row>
    <row r="82" spans="1:28" x14ac:dyDescent="0.35">
      <c r="A82" s="15"/>
      <c r="W82" s="48">
        <f>SUM(W79:W81)</f>
        <v>0</v>
      </c>
      <c r="X82" s="49"/>
    </row>
    <row r="83" spans="1:28" ht="15.5" x14ac:dyDescent="0.35">
      <c r="A83" s="50" t="s">
        <v>40</v>
      </c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</row>
    <row r="84" spans="1:28" x14ac:dyDescent="0.35">
      <c r="A84" s="55" t="s">
        <v>20</v>
      </c>
      <c r="B84" s="55"/>
      <c r="C84" s="55"/>
      <c r="D84" s="52" t="s">
        <v>39</v>
      </c>
      <c r="E84" s="52"/>
      <c r="F84" s="52"/>
      <c r="G84" s="52"/>
      <c r="H84" s="52"/>
      <c r="I84" s="52"/>
      <c r="J84" s="52"/>
      <c r="K84" s="52"/>
      <c r="L84" s="53" t="s">
        <v>18</v>
      </c>
      <c r="M84" s="53"/>
      <c r="N84" s="53"/>
      <c r="O84" s="53"/>
      <c r="P84" s="53"/>
      <c r="Q84" s="53"/>
      <c r="R84" s="53"/>
      <c r="S84" s="53"/>
      <c r="T84" s="53"/>
      <c r="U84" s="19"/>
      <c r="V84" s="19"/>
      <c r="W84" s="54" t="s">
        <v>17</v>
      </c>
      <c r="X84" s="54"/>
      <c r="Y84" s="54" t="s">
        <v>16</v>
      </c>
      <c r="Z84" s="54"/>
      <c r="AA84" s="54"/>
      <c r="AB84" s="54"/>
    </row>
    <row r="85" spans="1:28" x14ac:dyDescent="0.35">
      <c r="A85" s="1" t="s">
        <v>388</v>
      </c>
      <c r="D85" t="s">
        <v>389</v>
      </c>
      <c r="L85" s="1" t="s">
        <v>390</v>
      </c>
      <c r="W85" s="13">
        <v>35</v>
      </c>
      <c r="X85" s="13"/>
      <c r="Y85" s="25" t="s">
        <v>391</v>
      </c>
      <c r="Z85" s="13"/>
      <c r="AA85" s="13"/>
      <c r="AB85" s="13"/>
    </row>
    <row r="86" spans="1:28" x14ac:dyDescent="0.35">
      <c r="A86" s="1" t="s">
        <v>161</v>
      </c>
      <c r="D86" t="s">
        <v>162</v>
      </c>
      <c r="E86" s="2"/>
      <c r="F86" s="2"/>
      <c r="G86" s="2"/>
      <c r="H86" s="2"/>
      <c r="I86" s="2"/>
      <c r="J86" s="2"/>
      <c r="K86" s="2"/>
      <c r="L86" s="1" t="s">
        <v>163</v>
      </c>
      <c r="W86" s="13">
        <v>60</v>
      </c>
      <c r="X86" s="13"/>
      <c r="Y86" s="1" t="s">
        <v>291</v>
      </c>
    </row>
    <row r="87" spans="1:28" x14ac:dyDescent="0.35">
      <c r="A87" s="1" t="s">
        <v>392</v>
      </c>
      <c r="D87" t="s">
        <v>393</v>
      </c>
      <c r="E87" s="2"/>
      <c r="F87" s="2"/>
      <c r="G87" s="2"/>
      <c r="H87" s="2"/>
      <c r="I87" s="2"/>
      <c r="J87" s="2"/>
      <c r="K87" s="2"/>
      <c r="L87" s="1" t="s">
        <v>394</v>
      </c>
      <c r="W87" s="13">
        <v>14.97</v>
      </c>
      <c r="X87" s="13"/>
      <c r="Y87" s="1" t="s">
        <v>395</v>
      </c>
    </row>
    <row r="88" spans="1:28" x14ac:dyDescent="0.35">
      <c r="D88" t="s">
        <v>210</v>
      </c>
      <c r="E88" s="2"/>
      <c r="F88" s="2"/>
      <c r="G88" s="2"/>
      <c r="H88" s="2"/>
      <c r="I88" s="2"/>
      <c r="J88" s="2"/>
      <c r="K88" s="2"/>
      <c r="L88" s="1" t="s">
        <v>211</v>
      </c>
      <c r="W88" s="13">
        <v>161.76</v>
      </c>
      <c r="X88" s="13"/>
      <c r="Y88" s="1" t="s">
        <v>212</v>
      </c>
    </row>
    <row r="89" spans="1:28" x14ac:dyDescent="0.35">
      <c r="A89" s="1" t="s">
        <v>305</v>
      </c>
      <c r="D89" t="s">
        <v>306</v>
      </c>
      <c r="E89" s="2"/>
      <c r="F89" s="2"/>
      <c r="G89" s="2"/>
      <c r="H89" s="2"/>
      <c r="I89" s="2"/>
      <c r="J89" s="2"/>
      <c r="K89" s="2"/>
      <c r="L89" s="1" t="s">
        <v>295</v>
      </c>
      <c r="W89" s="13">
        <v>31</v>
      </c>
      <c r="X89" s="13"/>
      <c r="Y89" s="1" t="s">
        <v>307</v>
      </c>
    </row>
    <row r="90" spans="1:28" x14ac:dyDescent="0.35">
      <c r="A90" s="1" t="s">
        <v>396</v>
      </c>
      <c r="D90" t="s">
        <v>208</v>
      </c>
      <c r="E90" s="2"/>
      <c r="F90" s="2"/>
      <c r="G90" s="2"/>
      <c r="H90" s="2"/>
      <c r="I90" s="2"/>
      <c r="J90" s="2"/>
      <c r="K90" s="2"/>
      <c r="L90" s="1" t="s">
        <v>209</v>
      </c>
      <c r="W90" s="13">
        <v>133.4</v>
      </c>
      <c r="X90" s="13"/>
      <c r="Y90" s="1" t="s">
        <v>397</v>
      </c>
    </row>
    <row r="91" spans="1:28" x14ac:dyDescent="0.35">
      <c r="A91" s="1" t="s">
        <v>311</v>
      </c>
      <c r="D91" t="s">
        <v>312</v>
      </c>
      <c r="E91" s="2"/>
      <c r="F91" s="2"/>
      <c r="G91" s="2"/>
      <c r="H91" s="2"/>
      <c r="I91" s="2"/>
      <c r="J91" s="2"/>
      <c r="K91" s="2"/>
      <c r="L91" s="1" t="s">
        <v>313</v>
      </c>
      <c r="W91" s="13">
        <v>20</v>
      </c>
      <c r="X91" s="13"/>
      <c r="Y91" s="1" t="s">
        <v>314</v>
      </c>
    </row>
    <row r="92" spans="1:28" x14ac:dyDescent="0.35">
      <c r="A92" s="1" t="s">
        <v>302</v>
      </c>
      <c r="D92" t="s">
        <v>303</v>
      </c>
      <c r="E92" s="2"/>
      <c r="F92" s="2"/>
      <c r="G92" s="2"/>
      <c r="H92" s="2"/>
      <c r="I92" s="2"/>
      <c r="J92" s="2"/>
      <c r="K92" s="2"/>
      <c r="L92" s="1" t="s">
        <v>300</v>
      </c>
      <c r="W92" s="13">
        <v>2245.4899999999998</v>
      </c>
      <c r="X92" s="13"/>
      <c r="Y92" s="1" t="s">
        <v>304</v>
      </c>
    </row>
    <row r="93" spans="1:28" x14ac:dyDescent="0.35">
      <c r="A93" s="1" t="s">
        <v>398</v>
      </c>
      <c r="D93" t="s">
        <v>399</v>
      </c>
      <c r="E93" s="2"/>
      <c r="F93" s="2"/>
      <c r="G93" s="2"/>
      <c r="H93" s="2"/>
      <c r="I93" s="2"/>
      <c r="J93" s="2"/>
      <c r="K93" s="2"/>
      <c r="L93" s="1" t="s">
        <v>400</v>
      </c>
      <c r="W93" s="13">
        <v>69.8</v>
      </c>
      <c r="X93" s="13"/>
      <c r="Y93" s="1" t="s">
        <v>401</v>
      </c>
    </row>
    <row r="94" spans="1:28" s="3" customFormat="1" x14ac:dyDescent="0.35">
      <c r="A94" s="3" t="s">
        <v>200</v>
      </c>
      <c r="D94" s="22" t="s">
        <v>201</v>
      </c>
      <c r="E94" s="20"/>
      <c r="F94" s="20"/>
      <c r="G94" s="20"/>
      <c r="H94" s="20"/>
      <c r="I94" s="20"/>
      <c r="J94" s="20"/>
      <c r="K94" s="20"/>
      <c r="L94" s="3" t="s">
        <v>202</v>
      </c>
      <c r="W94" s="21">
        <v>3840</v>
      </c>
      <c r="X94" s="21"/>
      <c r="Y94" s="3" t="s">
        <v>254</v>
      </c>
    </row>
    <row r="95" spans="1:28" x14ac:dyDescent="0.35">
      <c r="A95" s="1" t="s">
        <v>200</v>
      </c>
      <c r="D95" t="s">
        <v>201</v>
      </c>
      <c r="E95" s="2"/>
      <c r="F95" s="2"/>
      <c r="G95" s="2"/>
      <c r="H95" s="2"/>
      <c r="I95" s="2"/>
      <c r="J95" s="2"/>
      <c r="K95" s="2"/>
      <c r="L95" s="1" t="s">
        <v>202</v>
      </c>
      <c r="W95" s="13">
        <v>189.16</v>
      </c>
      <c r="X95" s="13"/>
      <c r="Y95" s="25" t="s">
        <v>381</v>
      </c>
    </row>
    <row r="96" spans="1:28" x14ac:dyDescent="0.35">
      <c r="D96" t="s">
        <v>160</v>
      </c>
      <c r="E96" s="2"/>
      <c r="F96" s="2"/>
      <c r="G96" s="2"/>
      <c r="H96" s="2"/>
      <c r="I96" s="2"/>
      <c r="J96" s="2"/>
      <c r="K96" s="2"/>
      <c r="L96" s="1" t="s">
        <v>164</v>
      </c>
      <c r="W96" s="13">
        <v>2625.52</v>
      </c>
      <c r="X96" s="13"/>
      <c r="Y96" s="1" t="s">
        <v>149</v>
      </c>
    </row>
    <row r="97" spans="1:25" x14ac:dyDescent="0.35">
      <c r="A97" s="1" t="s">
        <v>292</v>
      </c>
      <c r="D97" t="s">
        <v>293</v>
      </c>
      <c r="E97" s="2"/>
      <c r="F97" s="2"/>
      <c r="G97" s="2"/>
      <c r="H97" s="2"/>
      <c r="I97" s="2"/>
      <c r="J97" s="2"/>
      <c r="K97" s="2"/>
      <c r="L97" s="1" t="s">
        <v>163</v>
      </c>
      <c r="W97" s="13">
        <v>73.599999999999994</v>
      </c>
      <c r="X97" s="13"/>
      <c r="Y97" s="1" t="s">
        <v>291</v>
      </c>
    </row>
    <row r="98" spans="1:25" x14ac:dyDescent="0.35">
      <c r="A98" s="1" t="s">
        <v>292</v>
      </c>
      <c r="D98" t="s">
        <v>293</v>
      </c>
      <c r="E98" s="2"/>
      <c r="F98" s="2"/>
      <c r="G98" s="2"/>
      <c r="H98" s="2"/>
      <c r="I98" s="2"/>
      <c r="J98" s="2"/>
      <c r="K98" s="2"/>
      <c r="L98" s="1" t="s">
        <v>163</v>
      </c>
      <c r="W98" s="13">
        <v>362.7</v>
      </c>
      <c r="X98" s="13"/>
      <c r="Y98" s="1" t="s">
        <v>310</v>
      </c>
    </row>
    <row r="99" spans="1:25" x14ac:dyDescent="0.35">
      <c r="D99" t="s">
        <v>299</v>
      </c>
      <c r="E99" s="2"/>
      <c r="F99" s="2"/>
      <c r="G99" s="2"/>
      <c r="H99" s="2"/>
      <c r="I99" s="2"/>
      <c r="J99" s="2"/>
      <c r="K99" s="2"/>
      <c r="L99" s="1" t="s">
        <v>300</v>
      </c>
      <c r="W99" s="13">
        <v>85</v>
      </c>
      <c r="X99" s="13"/>
      <c r="Y99" s="1" t="s">
        <v>301</v>
      </c>
    </row>
    <row r="100" spans="1:25" x14ac:dyDescent="0.35">
      <c r="A100" s="1" t="s">
        <v>402</v>
      </c>
      <c r="D100" t="s">
        <v>403</v>
      </c>
      <c r="E100" s="2"/>
      <c r="F100" s="2"/>
      <c r="G100" s="2"/>
      <c r="H100" s="2"/>
      <c r="I100" s="2"/>
      <c r="J100" s="2"/>
      <c r="K100" s="2"/>
      <c r="L100" s="1" t="s">
        <v>295</v>
      </c>
      <c r="W100" s="13">
        <v>137.94</v>
      </c>
      <c r="X100" s="13"/>
      <c r="Y100" s="1" t="s">
        <v>404</v>
      </c>
    </row>
    <row r="101" spans="1:25" x14ac:dyDescent="0.35">
      <c r="A101" s="1" t="s">
        <v>319</v>
      </c>
      <c r="D101" t="s">
        <v>320</v>
      </c>
      <c r="E101" s="2"/>
      <c r="F101" s="2"/>
      <c r="G101" s="2"/>
      <c r="H101" s="2"/>
      <c r="I101" s="2"/>
      <c r="J101" s="2"/>
      <c r="K101" s="2"/>
      <c r="L101" s="1" t="s">
        <v>198</v>
      </c>
      <c r="W101" s="13">
        <v>199.9</v>
      </c>
      <c r="X101" s="13"/>
      <c r="Y101" s="1" t="s">
        <v>321</v>
      </c>
    </row>
    <row r="102" spans="1:25" x14ac:dyDescent="0.35">
      <c r="A102" s="1" t="s">
        <v>319</v>
      </c>
      <c r="D102" t="s">
        <v>320</v>
      </c>
      <c r="E102" s="2"/>
      <c r="F102" s="2"/>
      <c r="G102" s="2"/>
      <c r="H102" s="2"/>
      <c r="I102" s="2"/>
      <c r="J102" s="2"/>
      <c r="K102" s="2"/>
      <c r="L102" s="1" t="s">
        <v>198</v>
      </c>
      <c r="W102" s="13">
        <v>68.400000000000006</v>
      </c>
      <c r="X102" s="13"/>
      <c r="Y102" s="1" t="s">
        <v>378</v>
      </c>
    </row>
    <row r="103" spans="1:25" x14ac:dyDescent="0.35">
      <c r="A103" s="1" t="s">
        <v>319</v>
      </c>
      <c r="D103" t="s">
        <v>320</v>
      </c>
      <c r="E103" s="2"/>
      <c r="F103" s="2"/>
      <c r="G103" s="2"/>
      <c r="H103" s="2"/>
      <c r="I103" s="2"/>
      <c r="J103" s="2"/>
      <c r="K103" s="2"/>
      <c r="L103" s="1" t="s">
        <v>198</v>
      </c>
      <c r="W103" s="13">
        <v>179.8</v>
      </c>
      <c r="X103" s="13"/>
      <c r="Y103" s="1" t="s">
        <v>379</v>
      </c>
    </row>
    <row r="104" spans="1:25" x14ac:dyDescent="0.35">
      <c r="A104" s="1" t="s">
        <v>382</v>
      </c>
      <c r="D104" t="s">
        <v>383</v>
      </c>
      <c r="E104" s="2"/>
      <c r="F104" s="2"/>
      <c r="G104" s="2"/>
      <c r="H104" s="2"/>
      <c r="I104" s="2"/>
      <c r="J104" s="2"/>
      <c r="K104" s="2"/>
      <c r="L104" s="1" t="s">
        <v>214</v>
      </c>
      <c r="W104" s="13">
        <v>340</v>
      </c>
      <c r="X104" s="13"/>
      <c r="Y104" s="1" t="s">
        <v>384</v>
      </c>
    </row>
    <row r="105" spans="1:25" s="3" customFormat="1" x14ac:dyDescent="0.35">
      <c r="A105" s="3" t="s">
        <v>228</v>
      </c>
      <c r="D105" s="22" t="s">
        <v>229</v>
      </c>
      <c r="E105" s="20"/>
      <c r="F105" s="20"/>
      <c r="G105" s="20"/>
      <c r="H105" s="20"/>
      <c r="I105" s="20"/>
      <c r="J105" s="20"/>
      <c r="K105" s="20"/>
      <c r="L105" s="3" t="s">
        <v>230</v>
      </c>
      <c r="W105" s="21">
        <v>11439</v>
      </c>
      <c r="X105" s="21"/>
      <c r="Y105" s="3" t="s">
        <v>231</v>
      </c>
    </row>
    <row r="106" spans="1:25" s="3" customFormat="1" x14ac:dyDescent="0.35">
      <c r="A106" s="3" t="s">
        <v>228</v>
      </c>
      <c r="D106" s="22" t="s">
        <v>229</v>
      </c>
      <c r="E106" s="20"/>
      <c r="F106" s="20"/>
      <c r="G106" s="20"/>
      <c r="H106" s="20"/>
      <c r="I106" s="20"/>
      <c r="J106" s="20"/>
      <c r="K106" s="20"/>
      <c r="L106" s="3" t="s">
        <v>230</v>
      </c>
      <c r="W106" s="21">
        <v>680</v>
      </c>
      <c r="X106" s="21"/>
      <c r="Y106" s="3" t="s">
        <v>270</v>
      </c>
    </row>
    <row r="107" spans="1:25" x14ac:dyDescent="0.35">
      <c r="A107" s="1" t="s">
        <v>38</v>
      </c>
      <c r="D107" t="s">
        <v>37</v>
      </c>
      <c r="E107" s="2"/>
      <c r="F107" s="2"/>
      <c r="G107" s="2"/>
      <c r="H107" s="2"/>
      <c r="I107" s="2"/>
      <c r="J107" s="2"/>
      <c r="K107" s="2"/>
      <c r="L107" s="1" t="s">
        <v>163</v>
      </c>
      <c r="W107" s="13">
        <v>30</v>
      </c>
      <c r="X107" s="13"/>
      <c r="Y107" s="1" t="s">
        <v>213</v>
      </c>
    </row>
    <row r="108" spans="1:25" x14ac:dyDescent="0.35">
      <c r="A108" s="1" t="s">
        <v>38</v>
      </c>
      <c r="D108" t="s">
        <v>37</v>
      </c>
      <c r="E108" s="2"/>
      <c r="F108" s="2"/>
      <c r="G108" s="2"/>
      <c r="H108" s="2"/>
      <c r="I108" s="2"/>
      <c r="J108" s="2"/>
      <c r="K108" s="2"/>
      <c r="L108" s="1" t="s">
        <v>163</v>
      </c>
      <c r="W108" s="13">
        <v>102</v>
      </c>
      <c r="X108" s="13"/>
      <c r="Y108" s="1" t="s">
        <v>405</v>
      </c>
    </row>
    <row r="109" spans="1:25" x14ac:dyDescent="0.35">
      <c r="A109" s="1" t="s">
        <v>38</v>
      </c>
      <c r="D109" t="s">
        <v>37</v>
      </c>
      <c r="E109" s="2"/>
      <c r="F109" s="2"/>
      <c r="G109" s="2"/>
      <c r="H109" s="2"/>
      <c r="I109" s="2"/>
      <c r="J109" s="2"/>
      <c r="K109" s="2"/>
      <c r="L109" s="1" t="s">
        <v>163</v>
      </c>
      <c r="W109" s="13">
        <v>45.5</v>
      </c>
      <c r="X109" s="13"/>
      <c r="Y109" s="1" t="s">
        <v>406</v>
      </c>
    </row>
    <row r="110" spans="1:25" x14ac:dyDescent="0.35">
      <c r="D110" t="s">
        <v>157</v>
      </c>
      <c r="E110" s="2"/>
      <c r="F110" s="2"/>
      <c r="G110" s="2"/>
      <c r="H110" s="2"/>
      <c r="I110" s="2"/>
      <c r="J110" s="2"/>
      <c r="K110" s="2"/>
      <c r="L110" s="1" t="s">
        <v>164</v>
      </c>
      <c r="W110" s="13">
        <v>824.6</v>
      </c>
      <c r="X110" s="13"/>
      <c r="Y110" s="1" t="s">
        <v>149</v>
      </c>
    </row>
    <row r="111" spans="1:25" x14ac:dyDescent="0.35">
      <c r="D111" t="s">
        <v>159</v>
      </c>
      <c r="E111" s="2"/>
      <c r="F111" s="2"/>
      <c r="G111" s="2"/>
      <c r="H111" s="2"/>
      <c r="I111" s="2"/>
      <c r="J111" s="2"/>
      <c r="K111" s="2"/>
      <c r="L111" s="1" t="s">
        <v>164</v>
      </c>
      <c r="W111" s="13">
        <v>1087.8900000000001</v>
      </c>
      <c r="X111" s="13"/>
      <c r="Y111" s="1" t="s">
        <v>149</v>
      </c>
    </row>
    <row r="112" spans="1:25" x14ac:dyDescent="0.35">
      <c r="A112" s="1" t="s">
        <v>189</v>
      </c>
      <c r="D112" t="s">
        <v>190</v>
      </c>
      <c r="E112" s="2"/>
      <c r="F112" s="2"/>
      <c r="G112" s="2"/>
      <c r="H112" s="2"/>
      <c r="I112" s="2"/>
      <c r="J112" s="2"/>
      <c r="K112" s="2"/>
      <c r="L112" s="1" t="s">
        <v>191</v>
      </c>
      <c r="W112" s="13">
        <v>1420</v>
      </c>
      <c r="X112" s="13"/>
      <c r="Y112" s="1" t="s">
        <v>407</v>
      </c>
    </row>
    <row r="113" spans="1:25" x14ac:dyDescent="0.35">
      <c r="A113" s="1" t="s">
        <v>408</v>
      </c>
      <c r="D113" t="s">
        <v>409</v>
      </c>
      <c r="E113" s="2"/>
      <c r="F113" s="2"/>
      <c r="G113" s="2"/>
      <c r="H113" s="2"/>
      <c r="I113" s="2"/>
      <c r="J113" s="2"/>
      <c r="K113" s="2"/>
      <c r="L113" s="1" t="s">
        <v>410</v>
      </c>
      <c r="W113" s="13">
        <v>34</v>
      </c>
      <c r="X113" s="13"/>
      <c r="Y113" s="25" t="s">
        <v>411</v>
      </c>
    </row>
    <row r="114" spans="1:25" x14ac:dyDescent="0.35">
      <c r="A114" s="1" t="s">
        <v>412</v>
      </c>
      <c r="D114" t="s">
        <v>413</v>
      </c>
      <c r="E114" s="2"/>
      <c r="F114" s="2"/>
      <c r="G114" s="2"/>
      <c r="H114" s="2"/>
      <c r="I114" s="2"/>
      <c r="J114" s="2"/>
      <c r="K114" s="2"/>
      <c r="L114" s="1" t="s">
        <v>198</v>
      </c>
      <c r="W114" s="13">
        <v>451.53</v>
      </c>
      <c r="X114" s="13"/>
      <c r="Y114" s="1" t="s">
        <v>414</v>
      </c>
    </row>
    <row r="115" spans="1:25" x14ac:dyDescent="0.35">
      <c r="A115" s="1" t="s">
        <v>415</v>
      </c>
      <c r="D115" t="s">
        <v>416</v>
      </c>
      <c r="E115" s="2"/>
      <c r="F115" s="2"/>
      <c r="G115" s="2"/>
      <c r="H115" s="2"/>
      <c r="I115" s="2"/>
      <c r="J115" s="2"/>
      <c r="K115" s="2"/>
      <c r="L115" s="1" t="s">
        <v>417</v>
      </c>
      <c r="W115" s="13">
        <v>127.42</v>
      </c>
      <c r="X115" s="13"/>
      <c r="Y115" s="1" t="s">
        <v>418</v>
      </c>
    </row>
    <row r="116" spans="1:25" x14ac:dyDescent="0.35">
      <c r="A116" s="1" t="s">
        <v>298</v>
      </c>
      <c r="D116" t="s">
        <v>297</v>
      </c>
      <c r="E116" s="2"/>
      <c r="F116" s="2"/>
      <c r="G116" s="2"/>
      <c r="H116" s="2"/>
      <c r="I116" s="2"/>
      <c r="J116" s="2"/>
      <c r="K116" s="2"/>
      <c r="L116" s="1" t="s">
        <v>202</v>
      </c>
      <c r="W116" s="13">
        <v>1473.98</v>
      </c>
      <c r="X116" s="13"/>
      <c r="Y116" s="1" t="s">
        <v>231</v>
      </c>
    </row>
    <row r="117" spans="1:25" x14ac:dyDescent="0.35">
      <c r="A117" s="1" t="s">
        <v>185</v>
      </c>
      <c r="D117" t="s">
        <v>175</v>
      </c>
      <c r="E117" s="2"/>
      <c r="F117" s="2"/>
      <c r="G117" s="2"/>
      <c r="H117" s="2"/>
      <c r="I117" s="2"/>
      <c r="J117" s="2"/>
      <c r="K117" s="2"/>
      <c r="L117" s="1" t="s">
        <v>176</v>
      </c>
      <c r="W117" s="13">
        <v>214</v>
      </c>
      <c r="X117" s="13"/>
      <c r="Y117" s="1" t="s">
        <v>220</v>
      </c>
    </row>
    <row r="118" spans="1:25" x14ac:dyDescent="0.35">
      <c r="A118" s="1" t="s">
        <v>315</v>
      </c>
      <c r="D118" t="s">
        <v>316</v>
      </c>
      <c r="E118" s="2"/>
      <c r="F118" s="2"/>
      <c r="G118" s="2"/>
      <c r="H118" s="2"/>
      <c r="I118" s="2"/>
      <c r="J118" s="2"/>
      <c r="K118" s="2"/>
      <c r="L118" s="1" t="s">
        <v>317</v>
      </c>
      <c r="W118" s="13">
        <v>9.57</v>
      </c>
      <c r="X118" s="13"/>
      <c r="Y118" s="1" t="s">
        <v>318</v>
      </c>
    </row>
    <row r="119" spans="1:25" x14ac:dyDescent="0.35">
      <c r="A119" s="1" t="s">
        <v>419</v>
      </c>
      <c r="D119" t="s">
        <v>420</v>
      </c>
      <c r="E119" s="2"/>
      <c r="F119" s="2"/>
      <c r="G119" s="2"/>
      <c r="H119" s="2"/>
      <c r="I119" s="2"/>
      <c r="J119" s="2"/>
      <c r="K119" s="2"/>
      <c r="L119" s="1" t="s">
        <v>163</v>
      </c>
      <c r="W119" s="13">
        <v>101</v>
      </c>
      <c r="X119" s="13"/>
      <c r="Y119" s="1" t="s">
        <v>405</v>
      </c>
    </row>
    <row r="120" spans="1:25" x14ac:dyDescent="0.35">
      <c r="A120" s="1" t="s">
        <v>197</v>
      </c>
      <c r="D120" t="s">
        <v>148</v>
      </c>
      <c r="E120" s="2"/>
      <c r="F120" s="2"/>
      <c r="G120" s="2"/>
      <c r="H120" s="2"/>
      <c r="I120" s="2"/>
      <c r="J120" s="2"/>
      <c r="K120" s="2"/>
      <c r="L120" s="1" t="s">
        <v>164</v>
      </c>
      <c r="W120" s="13">
        <v>1540</v>
      </c>
      <c r="X120" s="13"/>
      <c r="Y120" s="1" t="s">
        <v>149</v>
      </c>
    </row>
    <row r="121" spans="1:25" x14ac:dyDescent="0.35">
      <c r="A121" s="1" t="s">
        <v>36</v>
      </c>
      <c r="D121" t="s">
        <v>35</v>
      </c>
      <c r="E121" s="2"/>
      <c r="F121" s="2"/>
      <c r="G121" s="2"/>
      <c r="H121" s="2"/>
      <c r="I121" s="2"/>
      <c r="J121" s="2"/>
      <c r="K121" s="2"/>
      <c r="L121" s="1" t="s">
        <v>421</v>
      </c>
      <c r="W121" s="13">
        <v>37.700000000000003</v>
      </c>
      <c r="X121" s="13"/>
      <c r="Y121" s="1" t="s">
        <v>330</v>
      </c>
    </row>
    <row r="122" spans="1:25" x14ac:dyDescent="0.35">
      <c r="A122" s="1" t="s">
        <v>36</v>
      </c>
      <c r="D122" t="s">
        <v>35</v>
      </c>
      <c r="E122" s="2"/>
      <c r="F122" s="2"/>
      <c r="G122" s="2"/>
      <c r="H122" s="2"/>
      <c r="I122" s="2"/>
      <c r="J122" s="2"/>
      <c r="K122" s="2"/>
      <c r="L122" s="1" t="s">
        <v>422</v>
      </c>
      <c r="W122" s="13">
        <v>125</v>
      </c>
      <c r="X122" s="13"/>
      <c r="Y122" s="1" t="s">
        <v>423</v>
      </c>
    </row>
    <row r="123" spans="1:25" x14ac:dyDescent="0.35">
      <c r="A123" s="1" t="s">
        <v>36</v>
      </c>
      <c r="D123" t="s">
        <v>35</v>
      </c>
      <c r="E123" s="2"/>
      <c r="F123" s="2"/>
      <c r="G123" s="2"/>
      <c r="H123" s="2"/>
      <c r="I123" s="2"/>
      <c r="J123" s="2"/>
      <c r="K123" s="2"/>
      <c r="L123" s="1" t="s">
        <v>424</v>
      </c>
      <c r="W123" s="13">
        <v>2.5</v>
      </c>
      <c r="X123" s="13"/>
      <c r="Y123" s="1" t="s">
        <v>425</v>
      </c>
    </row>
    <row r="124" spans="1:25" x14ac:dyDescent="0.35">
      <c r="A124" s="1" t="s">
        <v>426</v>
      </c>
      <c r="D124" t="s">
        <v>427</v>
      </c>
      <c r="E124" s="2"/>
      <c r="F124" s="2"/>
      <c r="G124" s="2"/>
      <c r="H124" s="2"/>
      <c r="I124" s="2"/>
      <c r="J124" s="2"/>
      <c r="K124" s="2"/>
      <c r="L124" s="1" t="s">
        <v>428</v>
      </c>
      <c r="W124" s="13">
        <v>93</v>
      </c>
      <c r="X124" s="13"/>
      <c r="Y124" s="1" t="s">
        <v>429</v>
      </c>
    </row>
    <row r="125" spans="1:25" x14ac:dyDescent="0.35">
      <c r="A125" s="1" t="s">
        <v>325</v>
      </c>
      <c r="D125" t="s">
        <v>326</v>
      </c>
      <c r="E125" s="2"/>
      <c r="F125" s="2"/>
      <c r="G125" s="2"/>
      <c r="H125" s="2"/>
      <c r="I125" s="2"/>
      <c r="J125" s="2"/>
      <c r="K125" s="2"/>
      <c r="L125" s="1" t="s">
        <v>22</v>
      </c>
      <c r="W125" s="13">
        <v>30.6</v>
      </c>
      <c r="X125" s="13"/>
      <c r="Y125" s="1" t="s">
        <v>327</v>
      </c>
    </row>
    <row r="126" spans="1:25" x14ac:dyDescent="0.35">
      <c r="A126" s="1" t="s">
        <v>325</v>
      </c>
      <c r="D126" t="s">
        <v>326</v>
      </c>
      <c r="E126" s="2"/>
      <c r="F126" s="2"/>
      <c r="G126" s="2"/>
      <c r="H126" s="2"/>
      <c r="I126" s="2"/>
      <c r="J126" s="2"/>
      <c r="K126" s="2"/>
      <c r="L126" s="18" t="s">
        <v>22</v>
      </c>
      <c r="W126" s="13">
        <v>13.26</v>
      </c>
      <c r="X126" s="13"/>
      <c r="Y126" s="1" t="s">
        <v>327</v>
      </c>
    </row>
    <row r="127" spans="1:25" x14ac:dyDescent="0.35">
      <c r="A127" s="1" t="s">
        <v>325</v>
      </c>
      <c r="D127" t="s">
        <v>326</v>
      </c>
      <c r="E127" s="2"/>
      <c r="F127" s="2"/>
      <c r="G127" s="2"/>
      <c r="H127" s="2"/>
      <c r="I127" s="2"/>
      <c r="J127" s="2"/>
      <c r="K127" s="2"/>
      <c r="L127" s="1" t="s">
        <v>22</v>
      </c>
      <c r="W127" s="13">
        <v>186.32</v>
      </c>
      <c r="X127" s="13"/>
      <c r="Y127" s="1" t="s">
        <v>329</v>
      </c>
    </row>
    <row r="128" spans="1:25" x14ac:dyDescent="0.35">
      <c r="A128" s="1" t="s">
        <v>430</v>
      </c>
      <c r="D128" t="s">
        <v>431</v>
      </c>
      <c r="E128" s="2"/>
      <c r="F128" s="2"/>
      <c r="G128" s="2"/>
      <c r="H128" s="2"/>
      <c r="I128" s="2"/>
      <c r="J128" s="2"/>
      <c r="K128" s="2"/>
      <c r="L128" s="1" t="s">
        <v>432</v>
      </c>
      <c r="W128" s="13">
        <v>243.92</v>
      </c>
      <c r="X128" s="13"/>
      <c r="Y128" s="1" t="s">
        <v>433</v>
      </c>
    </row>
    <row r="129" spans="1:32" x14ac:dyDescent="0.35">
      <c r="A129" s="1" t="s">
        <v>434</v>
      </c>
      <c r="D129" t="s">
        <v>435</v>
      </c>
      <c r="E129" s="2"/>
      <c r="F129" s="2"/>
      <c r="G129" s="2"/>
      <c r="H129" s="2"/>
      <c r="I129" s="2"/>
      <c r="J129" s="2"/>
      <c r="K129" s="2"/>
      <c r="L129" s="1" t="s">
        <v>436</v>
      </c>
      <c r="W129" s="13">
        <v>140</v>
      </c>
      <c r="X129" s="13"/>
      <c r="Y129" s="1" t="s">
        <v>437</v>
      </c>
    </row>
    <row r="130" spans="1:32" x14ac:dyDescent="0.35">
      <c r="A130" s="1" t="s">
        <v>438</v>
      </c>
      <c r="D130" t="s">
        <v>203</v>
      </c>
      <c r="E130" s="2"/>
      <c r="F130" s="2"/>
      <c r="G130" s="2"/>
      <c r="H130" s="2"/>
      <c r="I130" s="2"/>
      <c r="J130" s="2"/>
      <c r="K130" s="2"/>
      <c r="L130" s="1" t="s">
        <v>439</v>
      </c>
      <c r="W130" s="13">
        <v>167.01</v>
      </c>
      <c r="X130" s="13"/>
      <c r="Y130" s="1" t="s">
        <v>440</v>
      </c>
    </row>
    <row r="131" spans="1:32" s="3" customFormat="1" x14ac:dyDescent="0.35">
      <c r="A131" s="3" t="s">
        <v>252</v>
      </c>
      <c r="B131" s="30"/>
      <c r="C131" s="30"/>
      <c r="D131" s="22" t="s">
        <v>253</v>
      </c>
      <c r="E131" s="35"/>
      <c r="F131" s="35"/>
      <c r="G131" s="35"/>
      <c r="H131" s="35"/>
      <c r="I131" s="35"/>
      <c r="J131" s="35"/>
      <c r="K131" s="35"/>
      <c r="L131" s="30" t="s">
        <v>202</v>
      </c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6">
        <v>2149.25</v>
      </c>
      <c r="X131" s="36"/>
      <c r="Y131" s="30" t="s">
        <v>254</v>
      </c>
      <c r="Z131" s="30"/>
      <c r="AA131" s="30"/>
      <c r="AB131" s="30"/>
      <c r="AC131" s="30"/>
      <c r="AD131" s="30"/>
      <c r="AE131" s="30"/>
      <c r="AF131" s="30"/>
    </row>
    <row r="132" spans="1:32" x14ac:dyDescent="0.35">
      <c r="A132" s="1" t="s">
        <v>252</v>
      </c>
      <c r="D132" t="s">
        <v>253</v>
      </c>
      <c r="E132" s="2"/>
      <c r="F132" s="2"/>
      <c r="G132" s="2"/>
      <c r="H132" s="2"/>
      <c r="I132" s="2"/>
      <c r="J132" s="2"/>
      <c r="K132" s="2"/>
      <c r="L132" s="1" t="s">
        <v>202</v>
      </c>
      <c r="W132" s="13">
        <v>4819.8999999999996</v>
      </c>
      <c r="X132" s="13"/>
      <c r="Y132" s="1" t="s">
        <v>441</v>
      </c>
    </row>
    <row r="133" spans="1:32" x14ac:dyDescent="0.35">
      <c r="A133" s="1" t="s">
        <v>252</v>
      </c>
      <c r="D133" t="s">
        <v>253</v>
      </c>
      <c r="E133" s="2"/>
      <c r="F133" s="2"/>
      <c r="G133" s="2"/>
      <c r="H133" s="2"/>
      <c r="I133" s="2"/>
      <c r="J133" s="2"/>
      <c r="K133" s="2"/>
      <c r="L133" s="1" t="s">
        <v>202</v>
      </c>
      <c r="W133" s="13">
        <v>1600</v>
      </c>
      <c r="X133" s="13"/>
      <c r="Y133" s="1" t="s">
        <v>441</v>
      </c>
    </row>
    <row r="134" spans="1:32" x14ac:dyDescent="0.35">
      <c r="A134" s="1" t="s">
        <v>442</v>
      </c>
      <c r="D134" t="s">
        <v>443</v>
      </c>
      <c r="E134" s="2"/>
      <c r="F134" s="2"/>
      <c r="G134" s="2"/>
      <c r="H134" s="2"/>
      <c r="I134" s="2"/>
      <c r="J134" s="2"/>
      <c r="K134" s="2"/>
      <c r="L134" s="1" t="s">
        <v>444</v>
      </c>
      <c r="W134" s="13">
        <v>200</v>
      </c>
      <c r="X134" s="13"/>
      <c r="Y134" s="25" t="s">
        <v>445</v>
      </c>
    </row>
    <row r="135" spans="1:32" s="3" customFormat="1" x14ac:dyDescent="0.35">
      <c r="A135" s="3" t="s">
        <v>34</v>
      </c>
      <c r="D135" s="22" t="s">
        <v>33</v>
      </c>
      <c r="E135" s="20"/>
      <c r="F135" s="20"/>
      <c r="G135" s="20"/>
      <c r="H135" s="20"/>
      <c r="I135" s="20"/>
      <c r="J135" s="20"/>
      <c r="K135" s="20"/>
      <c r="L135" s="3" t="s">
        <v>32</v>
      </c>
      <c r="W135" s="21">
        <v>150</v>
      </c>
      <c r="X135" s="21"/>
      <c r="Y135" s="30" t="s">
        <v>347</v>
      </c>
    </row>
    <row r="136" spans="1:32" x14ac:dyDescent="0.35">
      <c r="D136" t="s">
        <v>158</v>
      </c>
      <c r="E136" s="2"/>
      <c r="F136" s="2"/>
      <c r="G136" s="2"/>
      <c r="H136" s="2"/>
      <c r="I136" s="2"/>
      <c r="J136" s="2"/>
      <c r="K136" s="2"/>
      <c r="L136" s="1" t="s">
        <v>164</v>
      </c>
      <c r="W136" s="13">
        <v>759.42</v>
      </c>
      <c r="X136" s="13"/>
      <c r="Y136" s="1" t="s">
        <v>149</v>
      </c>
    </row>
    <row r="137" spans="1:32" x14ac:dyDescent="0.35">
      <c r="A137" s="1" t="s">
        <v>385</v>
      </c>
      <c r="D137" t="s">
        <v>386</v>
      </c>
      <c r="E137" s="2"/>
      <c r="F137" s="2"/>
      <c r="G137" s="2"/>
      <c r="H137" s="2"/>
      <c r="I137" s="2"/>
      <c r="J137" s="2"/>
      <c r="K137" s="2"/>
      <c r="L137" s="1" t="s">
        <v>446</v>
      </c>
      <c r="W137" s="13">
        <v>86.54</v>
      </c>
      <c r="X137" s="13"/>
      <c r="Y137" s="1" t="s">
        <v>387</v>
      </c>
    </row>
    <row r="138" spans="1:32" x14ac:dyDescent="0.35">
      <c r="A138" s="1" t="s">
        <v>447</v>
      </c>
      <c r="D138" t="s">
        <v>448</v>
      </c>
      <c r="E138" s="2"/>
      <c r="F138" s="2"/>
      <c r="G138" s="2"/>
      <c r="H138" s="2"/>
      <c r="I138" s="2"/>
      <c r="J138" s="2"/>
      <c r="K138" s="2"/>
      <c r="L138" s="1" t="s">
        <v>449</v>
      </c>
      <c r="W138" s="13">
        <v>1300</v>
      </c>
      <c r="X138" s="13"/>
      <c r="Y138" s="1" t="s">
        <v>450</v>
      </c>
    </row>
    <row r="139" spans="1:32" x14ac:dyDescent="0.35">
      <c r="A139" s="1" t="s">
        <v>451</v>
      </c>
      <c r="D139" t="s">
        <v>452</v>
      </c>
      <c r="E139" s="2"/>
      <c r="F139" s="2"/>
      <c r="G139" s="2"/>
      <c r="H139" s="2"/>
      <c r="I139" s="2"/>
      <c r="J139" s="2"/>
      <c r="K139" s="2"/>
      <c r="L139" s="1" t="s">
        <v>453</v>
      </c>
      <c r="W139" s="13">
        <v>126.63</v>
      </c>
      <c r="X139" s="13"/>
      <c r="Y139" s="25" t="s">
        <v>423</v>
      </c>
    </row>
    <row r="140" spans="1:32" x14ac:dyDescent="0.35">
      <c r="A140" s="1" t="s">
        <v>31</v>
      </c>
      <c r="D140" t="s">
        <v>30</v>
      </c>
      <c r="E140" s="2"/>
      <c r="F140" s="2"/>
      <c r="G140" s="2"/>
      <c r="H140" s="2"/>
      <c r="I140" s="2"/>
      <c r="J140" s="2"/>
      <c r="K140" s="2"/>
      <c r="L140" s="1" t="s">
        <v>163</v>
      </c>
      <c r="W140" s="13">
        <v>294</v>
      </c>
      <c r="X140" s="13"/>
      <c r="Y140" s="1" t="s">
        <v>291</v>
      </c>
    </row>
    <row r="141" spans="1:32" x14ac:dyDescent="0.35">
      <c r="A141" s="1" t="s">
        <v>454</v>
      </c>
      <c r="D141" t="s">
        <v>455</v>
      </c>
      <c r="E141" s="2"/>
      <c r="F141" s="2"/>
      <c r="G141" s="2"/>
      <c r="H141" s="2"/>
      <c r="I141" s="2"/>
      <c r="J141" s="2"/>
      <c r="K141" s="2"/>
      <c r="L141" s="28" t="s">
        <v>456</v>
      </c>
      <c r="W141" s="13">
        <v>200</v>
      </c>
      <c r="X141" s="13"/>
      <c r="Y141" s="25" t="s">
        <v>457</v>
      </c>
    </row>
    <row r="142" spans="1:32" x14ac:dyDescent="0.35">
      <c r="A142" s="1" t="s">
        <v>458</v>
      </c>
      <c r="D142" t="s">
        <v>459</v>
      </c>
      <c r="E142" s="2"/>
      <c r="F142" s="2"/>
      <c r="G142" s="2"/>
      <c r="H142" s="2"/>
      <c r="I142" s="2"/>
      <c r="J142" s="2"/>
      <c r="K142" s="2"/>
      <c r="L142" s="1" t="s">
        <v>460</v>
      </c>
      <c r="W142" s="13">
        <v>5300.96</v>
      </c>
      <c r="X142" s="13"/>
      <c r="Y142" s="1" t="s">
        <v>414</v>
      </c>
    </row>
    <row r="143" spans="1:32" x14ac:dyDescent="0.35">
      <c r="A143" s="1" t="s">
        <v>140</v>
      </c>
      <c r="D143" t="s">
        <v>141</v>
      </c>
      <c r="E143" s="2"/>
      <c r="F143" s="2"/>
      <c r="G143" s="2"/>
      <c r="H143" s="2"/>
      <c r="I143" s="2"/>
      <c r="J143" s="2"/>
      <c r="K143" s="2"/>
      <c r="L143" s="1" t="s">
        <v>163</v>
      </c>
      <c r="W143" s="13">
        <v>23.92</v>
      </c>
      <c r="X143" s="13"/>
      <c r="Y143" s="1" t="s">
        <v>294</v>
      </c>
    </row>
    <row r="144" spans="1:32" x14ac:dyDescent="0.35">
      <c r="A144" s="1" t="s">
        <v>281</v>
      </c>
      <c r="D144" t="s">
        <v>282</v>
      </c>
      <c r="L144" s="1" t="s">
        <v>283</v>
      </c>
      <c r="W144" s="13">
        <v>578.14</v>
      </c>
      <c r="X144" s="13"/>
      <c r="Y144" s="13" t="s">
        <v>284</v>
      </c>
      <c r="Z144" s="13"/>
      <c r="AA144" s="13"/>
      <c r="AB144" s="13"/>
    </row>
    <row r="145" spans="1:25" x14ac:dyDescent="0.35">
      <c r="A145" s="1" t="s">
        <v>29</v>
      </c>
      <c r="D145" t="s">
        <v>28</v>
      </c>
      <c r="E145" s="2"/>
      <c r="F145" s="2"/>
      <c r="G145" s="2"/>
      <c r="H145" s="2"/>
      <c r="I145" s="2"/>
      <c r="J145" s="2"/>
      <c r="K145" s="2"/>
      <c r="L145" s="1" t="s">
        <v>163</v>
      </c>
      <c r="W145" s="13">
        <v>123.55</v>
      </c>
      <c r="X145" s="13"/>
      <c r="Y145" s="1" t="s">
        <v>461</v>
      </c>
    </row>
    <row r="146" spans="1:25" s="3" customFormat="1" x14ac:dyDescent="0.35">
      <c r="A146" s="3" t="s">
        <v>186</v>
      </c>
      <c r="D146" s="22" t="s">
        <v>187</v>
      </c>
      <c r="E146" s="20"/>
      <c r="F146" s="20"/>
      <c r="G146" s="20"/>
      <c r="H146" s="20"/>
      <c r="I146" s="20"/>
      <c r="J146" s="20"/>
      <c r="K146" s="20"/>
      <c r="L146" s="3" t="s">
        <v>188</v>
      </c>
      <c r="W146" s="21">
        <v>5800.96</v>
      </c>
      <c r="X146" s="21"/>
      <c r="Y146" s="3" t="s">
        <v>279</v>
      </c>
    </row>
    <row r="147" spans="1:25" x14ac:dyDescent="0.35">
      <c r="A147" s="1" t="s">
        <v>328</v>
      </c>
      <c r="D147" t="s">
        <v>323</v>
      </c>
      <c r="E147" s="2"/>
      <c r="F147" s="2"/>
      <c r="G147" s="2"/>
      <c r="H147" s="2"/>
      <c r="I147" s="2"/>
      <c r="J147" s="2"/>
      <c r="K147" s="2"/>
      <c r="L147" s="1" t="s">
        <v>202</v>
      </c>
      <c r="W147" s="13">
        <v>19.899999999999999</v>
      </c>
      <c r="X147" s="13"/>
      <c r="Y147" s="1" t="s">
        <v>324</v>
      </c>
    </row>
    <row r="148" spans="1:25" x14ac:dyDescent="0.35">
      <c r="A148" s="1" t="s">
        <v>328</v>
      </c>
      <c r="D148" t="s">
        <v>323</v>
      </c>
      <c r="E148" s="2"/>
      <c r="F148" s="2"/>
      <c r="G148" s="2"/>
      <c r="H148" s="2"/>
      <c r="I148" s="2"/>
      <c r="J148" s="2"/>
      <c r="K148" s="2"/>
      <c r="L148" s="1" t="s">
        <v>202</v>
      </c>
      <c r="W148" s="13">
        <v>59.99</v>
      </c>
      <c r="X148" s="13"/>
      <c r="Y148" s="1" t="s">
        <v>380</v>
      </c>
    </row>
    <row r="149" spans="1:25" x14ac:dyDescent="0.35">
      <c r="D149" t="s">
        <v>199</v>
      </c>
      <c r="E149" s="2"/>
      <c r="F149" s="2"/>
      <c r="G149" s="2"/>
      <c r="H149" s="2"/>
      <c r="I149" s="2"/>
      <c r="J149" s="2"/>
      <c r="K149" s="2"/>
      <c r="L149" s="1" t="s">
        <v>164</v>
      </c>
      <c r="W149" s="13">
        <v>1040</v>
      </c>
      <c r="X149" s="13"/>
      <c r="Y149" s="1" t="s">
        <v>149</v>
      </c>
    </row>
    <row r="150" spans="1:25" x14ac:dyDescent="0.35">
      <c r="A150" s="1" t="s">
        <v>27</v>
      </c>
      <c r="D150" t="s">
        <v>155</v>
      </c>
      <c r="E150" s="2"/>
      <c r="F150" s="2"/>
      <c r="G150" s="2"/>
      <c r="H150" s="2"/>
      <c r="I150" s="2"/>
      <c r="J150" s="2"/>
      <c r="K150" s="2"/>
      <c r="L150" s="1" t="s">
        <v>156</v>
      </c>
      <c r="W150" s="13">
        <v>194.6</v>
      </c>
      <c r="X150" s="13"/>
      <c r="Y150" s="1" t="s">
        <v>308</v>
      </c>
    </row>
    <row r="151" spans="1:25" x14ac:dyDescent="0.35">
      <c r="A151" s="1" t="s">
        <v>27</v>
      </c>
      <c r="D151" t="s">
        <v>155</v>
      </c>
      <c r="E151" s="2"/>
      <c r="F151" s="2"/>
      <c r="G151" s="2"/>
      <c r="H151" s="2"/>
      <c r="I151" s="2"/>
      <c r="J151" s="2"/>
      <c r="K151" s="2"/>
      <c r="L151" s="1" t="s">
        <v>156</v>
      </c>
      <c r="W151" s="13">
        <v>197.14</v>
      </c>
      <c r="X151" s="13"/>
      <c r="Y151" s="1" t="s">
        <v>309</v>
      </c>
    </row>
    <row r="152" spans="1:25" x14ac:dyDescent="0.35">
      <c r="A152" s="1" t="s">
        <v>27</v>
      </c>
      <c r="D152" t="s">
        <v>155</v>
      </c>
      <c r="E152" s="2"/>
      <c r="F152" s="2"/>
      <c r="G152" s="2"/>
      <c r="H152" s="2"/>
      <c r="I152" s="2"/>
      <c r="J152" s="2"/>
      <c r="K152" s="2"/>
      <c r="L152" s="1" t="s">
        <v>156</v>
      </c>
      <c r="W152" s="13">
        <v>41.93</v>
      </c>
      <c r="X152" s="13"/>
      <c r="Y152" s="1" t="s">
        <v>322</v>
      </c>
    </row>
    <row r="153" spans="1:25" x14ac:dyDescent="0.35">
      <c r="A153" s="1" t="s">
        <v>27</v>
      </c>
      <c r="D153" t="s">
        <v>155</v>
      </c>
      <c r="E153" s="2"/>
      <c r="F153" s="2"/>
      <c r="G153" s="2"/>
      <c r="H153" s="2"/>
      <c r="I153" s="2"/>
      <c r="J153" s="2"/>
      <c r="K153" s="2"/>
      <c r="L153" s="1" t="s">
        <v>156</v>
      </c>
      <c r="W153" s="13">
        <v>93.45</v>
      </c>
      <c r="X153" s="13"/>
      <c r="Y153" s="1" t="s">
        <v>377</v>
      </c>
    </row>
    <row r="154" spans="1:25" x14ac:dyDescent="0.35">
      <c r="A154" s="1" t="s">
        <v>204</v>
      </c>
      <c r="D154" t="s">
        <v>205</v>
      </c>
      <c r="E154" s="2"/>
      <c r="F154" s="2"/>
      <c r="G154" s="2"/>
      <c r="H154" s="2"/>
      <c r="I154" s="2"/>
      <c r="J154" s="2"/>
      <c r="K154" s="2"/>
      <c r="L154" s="1" t="s">
        <v>206</v>
      </c>
      <c r="W154" s="13">
        <v>624.79</v>
      </c>
      <c r="X154" s="13"/>
      <c r="Y154" s="1" t="s">
        <v>207</v>
      </c>
    </row>
    <row r="155" spans="1:25" x14ac:dyDescent="0.35">
      <c r="A155" s="1" t="s">
        <v>204</v>
      </c>
      <c r="D155" t="s">
        <v>205</v>
      </c>
      <c r="E155" s="2"/>
      <c r="F155" s="2"/>
      <c r="G155" s="2"/>
      <c r="H155" s="2"/>
      <c r="I155" s="2"/>
      <c r="J155" s="2"/>
      <c r="K155" s="2"/>
      <c r="L155" s="1" t="s">
        <v>206</v>
      </c>
      <c r="W155" s="13">
        <v>549.63</v>
      </c>
      <c r="X155" s="13"/>
      <c r="Y155" s="25" t="s">
        <v>462</v>
      </c>
    </row>
    <row r="156" spans="1:25" x14ac:dyDescent="0.35">
      <c r="A156" s="1" t="s">
        <v>463</v>
      </c>
      <c r="D156" t="s">
        <v>464</v>
      </c>
      <c r="E156" s="2"/>
      <c r="F156" s="2"/>
      <c r="G156" s="2"/>
      <c r="H156" s="2"/>
      <c r="I156" s="2"/>
      <c r="J156" s="2"/>
      <c r="K156" s="2"/>
      <c r="L156" s="1" t="s">
        <v>22</v>
      </c>
      <c r="W156" s="13">
        <v>1430</v>
      </c>
      <c r="X156" s="13"/>
      <c r="Y156" s="1" t="s">
        <v>414</v>
      </c>
    </row>
    <row r="157" spans="1:25" x14ac:dyDescent="0.35">
      <c r="A157" s="1" t="s">
        <v>465</v>
      </c>
      <c r="D157" t="s">
        <v>466</v>
      </c>
      <c r="E157" s="2"/>
      <c r="F157" s="2"/>
      <c r="G157" s="2"/>
      <c r="H157" s="2"/>
      <c r="I157" s="2"/>
      <c r="J157" s="2"/>
      <c r="K157" s="2"/>
      <c r="L157" s="1" t="s">
        <v>410</v>
      </c>
      <c r="W157" s="13">
        <v>96.21</v>
      </c>
      <c r="X157" s="13"/>
      <c r="Y157" s="25" t="s">
        <v>411</v>
      </c>
    </row>
    <row r="158" spans="1:25" x14ac:dyDescent="0.35">
      <c r="A158" s="1" t="s">
        <v>467</v>
      </c>
      <c r="D158" t="s">
        <v>468</v>
      </c>
      <c r="E158" s="2"/>
      <c r="F158" s="2"/>
      <c r="G158" s="2"/>
      <c r="H158" s="2"/>
      <c r="I158" s="2"/>
      <c r="J158" s="2"/>
      <c r="K158" s="2"/>
      <c r="L158" s="1" t="s">
        <v>150</v>
      </c>
      <c r="W158" s="13">
        <v>90</v>
      </c>
      <c r="X158" s="13"/>
      <c r="Y158" s="1" t="s">
        <v>469</v>
      </c>
    </row>
    <row r="159" spans="1:25" x14ac:dyDescent="0.35">
      <c r="A159" s="1" t="s">
        <v>331</v>
      </c>
      <c r="D159" t="s">
        <v>332</v>
      </c>
      <c r="E159" s="2"/>
      <c r="F159" s="2"/>
      <c r="G159" s="2"/>
      <c r="H159" s="2"/>
      <c r="I159" s="2"/>
      <c r="J159" s="2"/>
      <c r="K159" s="2"/>
      <c r="L159" s="1" t="s">
        <v>333</v>
      </c>
      <c r="W159" s="13">
        <v>45</v>
      </c>
      <c r="X159" s="13"/>
      <c r="Y159" s="1" t="s">
        <v>334</v>
      </c>
    </row>
    <row r="160" spans="1:25" s="3" customFormat="1" x14ac:dyDescent="0.35">
      <c r="A160" s="3" t="e">
        <f>VLOOKUP([2]!Tabela42[[#This Row],[FORNECEDOR]],'[2]Cadastro de Despesa'!$A$2:$I$884,2,0)</f>
        <v>#REF!</v>
      </c>
      <c r="D160" s="22" t="s">
        <v>263</v>
      </c>
      <c r="E160" s="20"/>
      <c r="F160" s="20"/>
      <c r="G160" s="20"/>
      <c r="H160" s="20"/>
      <c r="I160" s="20"/>
      <c r="J160" s="20"/>
      <c r="K160" s="20"/>
      <c r="L160" s="3" t="s">
        <v>264</v>
      </c>
      <c r="W160" s="21">
        <v>1200</v>
      </c>
      <c r="X160" s="21"/>
      <c r="Y160" s="3" t="s">
        <v>265</v>
      </c>
    </row>
    <row r="161" spans="1:28" x14ac:dyDescent="0.35">
      <c r="A161" s="1" t="s">
        <v>470</v>
      </c>
      <c r="D161" t="s">
        <v>471</v>
      </c>
      <c r="E161" s="2"/>
      <c r="F161" s="2"/>
      <c r="G161" s="2"/>
      <c r="H161" s="2"/>
      <c r="I161" s="2"/>
      <c r="J161" s="2"/>
      <c r="K161" s="2"/>
      <c r="L161" s="1" t="s">
        <v>472</v>
      </c>
      <c r="W161" s="13">
        <v>165.99</v>
      </c>
      <c r="X161" s="13"/>
      <c r="Y161" s="1" t="s">
        <v>473</v>
      </c>
    </row>
    <row r="162" spans="1:28" s="3" customFormat="1" x14ac:dyDescent="0.35">
      <c r="A162" s="3" t="s">
        <v>145</v>
      </c>
      <c r="D162" s="22" t="s">
        <v>146</v>
      </c>
      <c r="E162" s="20"/>
      <c r="F162" s="20"/>
      <c r="G162" s="20"/>
      <c r="H162" s="20"/>
      <c r="I162" s="20"/>
      <c r="J162" s="20"/>
      <c r="K162" s="20"/>
      <c r="L162" s="3" t="s">
        <v>144</v>
      </c>
      <c r="W162" s="21">
        <v>1200.6600000000001</v>
      </c>
      <c r="X162" s="21"/>
      <c r="Y162" s="3" t="s">
        <v>247</v>
      </c>
    </row>
    <row r="163" spans="1:28" x14ac:dyDescent="0.35">
      <c r="A163" s="1" t="s">
        <v>26</v>
      </c>
      <c r="D163" t="s">
        <v>25</v>
      </c>
      <c r="E163" s="2"/>
      <c r="F163" s="2"/>
      <c r="G163" s="2"/>
      <c r="H163" s="2"/>
      <c r="I163" s="2"/>
      <c r="J163" s="2"/>
      <c r="K163" s="2"/>
      <c r="L163" s="1" t="s">
        <v>163</v>
      </c>
      <c r="W163" s="13">
        <v>60.8</v>
      </c>
      <c r="X163" s="13"/>
      <c r="Y163" s="1" t="s">
        <v>291</v>
      </c>
    </row>
    <row r="164" spans="1:28" x14ac:dyDescent="0.35">
      <c r="A164" s="1" t="s">
        <v>26</v>
      </c>
      <c r="D164" t="s">
        <v>25</v>
      </c>
      <c r="E164" s="2"/>
      <c r="F164" s="2"/>
      <c r="G164" s="2"/>
      <c r="H164" s="2"/>
      <c r="I164" s="2"/>
      <c r="J164" s="2"/>
      <c r="K164" s="2"/>
      <c r="L164" s="1" t="s">
        <v>163</v>
      </c>
      <c r="W164" s="13">
        <v>38.64</v>
      </c>
      <c r="X164" s="13"/>
      <c r="Y164" s="1" t="s">
        <v>294</v>
      </c>
    </row>
    <row r="165" spans="1:28" x14ac:dyDescent="0.35">
      <c r="A165" s="1" t="s">
        <v>26</v>
      </c>
      <c r="D165" t="s">
        <v>25</v>
      </c>
      <c r="E165" s="2"/>
      <c r="F165" s="2"/>
      <c r="G165" s="2"/>
      <c r="H165" s="2"/>
      <c r="I165" s="2"/>
      <c r="J165" s="2"/>
      <c r="K165" s="2"/>
      <c r="L165" s="1" t="s">
        <v>163</v>
      </c>
      <c r="W165" s="13">
        <v>193.38</v>
      </c>
      <c r="X165" s="13"/>
      <c r="Y165" s="1" t="s">
        <v>375</v>
      </c>
    </row>
    <row r="166" spans="1:28" s="31" customFormat="1" x14ac:dyDescent="0.35">
      <c r="A166" s="31" t="s">
        <v>24</v>
      </c>
      <c r="D166" s="32" t="s">
        <v>23</v>
      </c>
      <c r="E166" s="33"/>
      <c r="F166" s="33"/>
      <c r="G166" s="33"/>
      <c r="H166" s="33"/>
      <c r="I166" s="33"/>
      <c r="J166" s="33"/>
      <c r="K166" s="33"/>
      <c r="L166" s="31" t="s">
        <v>295</v>
      </c>
      <c r="W166" s="34">
        <v>36.9</v>
      </c>
      <c r="X166" s="34"/>
      <c r="Y166" s="31" t="s">
        <v>376</v>
      </c>
    </row>
    <row r="167" spans="1:28" x14ac:dyDescent="0.35">
      <c r="A167" s="1" t="s">
        <v>24</v>
      </c>
      <c r="D167" t="s">
        <v>23</v>
      </c>
      <c r="E167" s="2"/>
      <c r="F167" s="2"/>
      <c r="G167" s="2"/>
      <c r="H167" s="2"/>
      <c r="I167" s="2"/>
      <c r="J167" s="2"/>
      <c r="K167" s="2"/>
      <c r="L167" s="1" t="s">
        <v>295</v>
      </c>
      <c r="W167" s="13">
        <v>48.09</v>
      </c>
      <c r="X167" s="13"/>
      <c r="Y167" s="1" t="s">
        <v>296</v>
      </c>
    </row>
    <row r="168" spans="1:28" s="3" customFormat="1" x14ac:dyDescent="0.35">
      <c r="A168" s="3" t="s">
        <v>24</v>
      </c>
      <c r="D168" s="22" t="s">
        <v>23</v>
      </c>
      <c r="E168" s="20"/>
      <c r="F168" s="20"/>
      <c r="G168" s="20"/>
      <c r="H168" s="20"/>
      <c r="I168" s="20"/>
      <c r="J168" s="20"/>
      <c r="K168" s="20"/>
      <c r="L168" s="3" t="s">
        <v>198</v>
      </c>
      <c r="W168" s="21">
        <v>2422.61</v>
      </c>
      <c r="X168" s="21"/>
      <c r="Y168" s="3" t="s">
        <v>363</v>
      </c>
    </row>
    <row r="169" spans="1:28" x14ac:dyDescent="0.35">
      <c r="A169" s="1" t="s">
        <v>474</v>
      </c>
      <c r="D169" t="s">
        <v>475</v>
      </c>
      <c r="L169" s="1" t="s">
        <v>424</v>
      </c>
      <c r="W169" s="13">
        <v>31.5</v>
      </c>
      <c r="X169" s="13"/>
      <c r="Y169" s="25" t="s">
        <v>425</v>
      </c>
      <c r="Z169" s="13"/>
      <c r="AA169" s="13"/>
      <c r="AB169" s="13"/>
    </row>
    <row r="170" spans="1:28" s="3" customFormat="1" x14ac:dyDescent="0.35">
      <c r="A170" s="3" t="s">
        <v>238</v>
      </c>
      <c r="D170" s="22" t="s">
        <v>239</v>
      </c>
      <c r="E170" s="20"/>
      <c r="F170" s="20"/>
      <c r="G170" s="20"/>
      <c r="H170" s="20"/>
      <c r="I170" s="20"/>
      <c r="J170" s="20"/>
      <c r="K170" s="20"/>
      <c r="L170" s="3" t="s">
        <v>240</v>
      </c>
      <c r="W170" s="21">
        <v>995</v>
      </c>
      <c r="X170" s="21"/>
      <c r="Y170" s="3" t="s">
        <v>241</v>
      </c>
    </row>
    <row r="171" spans="1:28" s="3" customFormat="1" x14ac:dyDescent="0.35">
      <c r="A171" s="3" t="s">
        <v>238</v>
      </c>
      <c r="D171" s="22" t="s">
        <v>239</v>
      </c>
      <c r="E171" s="20"/>
      <c r="F171" s="20"/>
      <c r="G171" s="20"/>
      <c r="H171" s="20"/>
      <c r="I171" s="20"/>
      <c r="J171" s="20"/>
      <c r="K171" s="20"/>
      <c r="L171" s="3" t="s">
        <v>240</v>
      </c>
      <c r="W171" s="21">
        <v>9015.1</v>
      </c>
      <c r="X171" s="21"/>
      <c r="Y171" s="3" t="s">
        <v>365</v>
      </c>
    </row>
    <row r="172" spans="1:28" s="3" customFormat="1" x14ac:dyDescent="0.35">
      <c r="A172" s="3" t="s">
        <v>367</v>
      </c>
      <c r="D172" s="22" t="s">
        <v>368</v>
      </c>
      <c r="E172" s="20"/>
      <c r="F172" s="20"/>
      <c r="G172" s="20"/>
      <c r="H172" s="20"/>
      <c r="I172" s="20"/>
      <c r="J172" s="20"/>
      <c r="K172" s="20"/>
      <c r="L172" s="3" t="s">
        <v>369</v>
      </c>
      <c r="W172" s="21">
        <v>314.24</v>
      </c>
      <c r="X172" s="21"/>
      <c r="Y172" s="3" t="s">
        <v>370</v>
      </c>
    </row>
    <row r="173" spans="1:28" x14ac:dyDescent="0.35">
      <c r="A173" s="1" t="s">
        <v>192</v>
      </c>
      <c r="D173" t="s">
        <v>258</v>
      </c>
      <c r="L173" s="1" t="s">
        <v>283</v>
      </c>
      <c r="W173" s="13">
        <v>66.3</v>
      </c>
      <c r="X173" s="13"/>
      <c r="Y173" s="13" t="s">
        <v>259</v>
      </c>
      <c r="Z173" s="13"/>
      <c r="AA173" s="13"/>
      <c r="AB173" s="13"/>
    </row>
    <row r="174" spans="1:28" x14ac:dyDescent="0.35"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21">
        <f>SUM(W85:W173)</f>
        <v>75278.359999999986</v>
      </c>
      <c r="X174" s="13"/>
    </row>
    <row r="175" spans="1:28" ht="15.5" x14ac:dyDescent="0.35">
      <c r="A175" s="50" t="s">
        <v>21</v>
      </c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</row>
    <row r="176" spans="1:28" x14ac:dyDescent="0.35">
      <c r="A176" s="55" t="s">
        <v>20</v>
      </c>
      <c r="B176" s="55"/>
      <c r="C176" s="55"/>
      <c r="D176" s="52" t="s">
        <v>19</v>
      </c>
      <c r="E176" s="52"/>
      <c r="F176" s="52"/>
      <c r="G176" s="52"/>
      <c r="H176" s="52"/>
      <c r="I176" s="52"/>
      <c r="J176" s="52"/>
      <c r="K176" s="52"/>
      <c r="L176" s="55" t="s">
        <v>18</v>
      </c>
      <c r="M176" s="55"/>
      <c r="N176" s="55"/>
      <c r="O176" s="55"/>
      <c r="P176" s="55"/>
      <c r="Q176" s="55"/>
      <c r="R176" s="55"/>
      <c r="S176" s="55"/>
      <c r="T176" s="55"/>
      <c r="U176" s="18"/>
      <c r="V176" s="18"/>
      <c r="W176" s="55" t="s">
        <v>17</v>
      </c>
      <c r="X176" s="55"/>
      <c r="Y176" s="55" t="s">
        <v>16</v>
      </c>
      <c r="Z176" s="55"/>
      <c r="AA176" s="55"/>
      <c r="AB176" s="55"/>
    </row>
    <row r="177" spans="4:25" x14ac:dyDescent="0.35">
      <c r="W177" s="24"/>
      <c r="X177" s="16"/>
      <c r="Y177"/>
    </row>
    <row r="178" spans="4:25" s="3" customFormat="1" x14ac:dyDescent="0.35">
      <c r="D178" s="20"/>
      <c r="W178" s="12"/>
      <c r="X178" s="23"/>
    </row>
    <row r="179" spans="4:25" s="3" customFormat="1" x14ac:dyDescent="0.35">
      <c r="D179" s="20"/>
      <c r="W179" s="12"/>
      <c r="X179" s="23"/>
      <c r="Y179" s="22"/>
    </row>
    <row r="180" spans="4:25" s="3" customFormat="1" x14ac:dyDescent="0.35">
      <c r="D180" s="20"/>
      <c r="W180" s="12"/>
      <c r="X180" s="23"/>
    </row>
    <row r="181" spans="4:25" s="3" customFormat="1" x14ac:dyDescent="0.35">
      <c r="D181" s="20"/>
      <c r="W181" s="12"/>
      <c r="X181" s="23"/>
    </row>
    <row r="182" spans="4:25" s="3" customFormat="1" x14ac:dyDescent="0.35">
      <c r="D182" s="20"/>
      <c r="W182" s="12"/>
      <c r="X182" s="23"/>
    </row>
    <row r="183" spans="4:25" s="3" customFormat="1" x14ac:dyDescent="0.35">
      <c r="D183" s="20"/>
      <c r="W183" s="12"/>
      <c r="X183" s="23"/>
    </row>
    <row r="184" spans="4:25" s="3" customFormat="1" x14ac:dyDescent="0.35">
      <c r="D184" s="20"/>
      <c r="W184" s="12"/>
      <c r="X184" s="23"/>
      <c r="Y184" s="22"/>
    </row>
    <row r="185" spans="4:25" s="3" customFormat="1" x14ac:dyDescent="0.35">
      <c r="D185" s="20"/>
      <c r="W185" s="12"/>
      <c r="X185" s="23"/>
    </row>
    <row r="186" spans="4:25" s="3" customFormat="1" x14ac:dyDescent="0.35">
      <c r="D186" s="20"/>
      <c r="W186" s="12"/>
      <c r="X186" s="23"/>
      <c r="Y186" s="22"/>
    </row>
    <row r="187" spans="4:25" s="3" customFormat="1" x14ac:dyDescent="0.35">
      <c r="D187" s="20"/>
      <c r="W187" s="12"/>
      <c r="X187" s="23"/>
    </row>
    <row r="188" spans="4:25" s="3" customFormat="1" x14ac:dyDescent="0.35">
      <c r="D188" s="20"/>
      <c r="W188" s="12"/>
      <c r="X188" s="23"/>
    </row>
    <row r="189" spans="4:25" s="3" customFormat="1" x14ac:dyDescent="0.35">
      <c r="D189" s="20"/>
      <c r="W189" s="12"/>
      <c r="X189" s="23"/>
    </row>
    <row r="190" spans="4:25" s="3" customFormat="1" x14ac:dyDescent="0.35">
      <c r="D190" s="20"/>
      <c r="W190" s="12"/>
      <c r="X190" s="23"/>
    </row>
    <row r="191" spans="4:25" s="3" customFormat="1" x14ac:dyDescent="0.35">
      <c r="D191" s="20"/>
      <c r="W191" s="12"/>
      <c r="X191" s="23"/>
    </row>
    <row r="192" spans="4:25" s="3" customFormat="1" x14ac:dyDescent="0.35">
      <c r="D192" s="20"/>
      <c r="W192" s="12"/>
      <c r="X192" s="23"/>
    </row>
    <row r="193" spans="4:24" s="3" customFormat="1" x14ac:dyDescent="0.35">
      <c r="D193" s="20"/>
      <c r="W193" s="12"/>
      <c r="X193" s="23"/>
    </row>
    <row r="194" spans="4:24" x14ac:dyDescent="0.35">
      <c r="W194" s="24"/>
      <c r="X194" s="16"/>
    </row>
    <row r="195" spans="4:24" x14ac:dyDescent="0.35">
      <c r="W195" s="24"/>
      <c r="X195" s="16"/>
    </row>
    <row r="196" spans="4:24" x14ac:dyDescent="0.35">
      <c r="W196" s="24"/>
      <c r="X196" s="16"/>
    </row>
    <row r="197" spans="4:24" x14ac:dyDescent="0.35">
      <c r="W197" s="24"/>
      <c r="X197" s="16"/>
    </row>
    <row r="198" spans="4:24" x14ac:dyDescent="0.35">
      <c r="W198" s="24"/>
      <c r="X198" s="16"/>
    </row>
    <row r="199" spans="4:24" x14ac:dyDescent="0.35">
      <c r="W199" s="12">
        <f>SUM(W177:W198)</f>
        <v>0</v>
      </c>
      <c r="X199" s="16"/>
    </row>
  </sheetData>
  <mergeCells count="39">
    <mergeCell ref="A175:AB175"/>
    <mergeCell ref="A176:C176"/>
    <mergeCell ref="D176:K176"/>
    <mergeCell ref="L176:T176"/>
    <mergeCell ref="W176:X176"/>
    <mergeCell ref="Y176:AB176"/>
    <mergeCell ref="W82:X82"/>
    <mergeCell ref="A83:AB83"/>
    <mergeCell ref="A84:C84"/>
    <mergeCell ref="D84:K84"/>
    <mergeCell ref="L84:T84"/>
    <mergeCell ref="W84:X84"/>
    <mergeCell ref="Y84:AB84"/>
    <mergeCell ref="A77:AB77"/>
    <mergeCell ref="A78:C78"/>
    <mergeCell ref="D78:K78"/>
    <mergeCell ref="L78:T78"/>
    <mergeCell ref="W78:X78"/>
    <mergeCell ref="Y78:AB78"/>
    <mergeCell ref="A10:G10"/>
    <mergeCell ref="H10:I10"/>
    <mergeCell ref="A12:AB12"/>
    <mergeCell ref="A13:C13"/>
    <mergeCell ref="D13:K13"/>
    <mergeCell ref="L13:T13"/>
    <mergeCell ref="W13:X13"/>
    <mergeCell ref="Y13:AB13"/>
    <mergeCell ref="A7:G7"/>
    <mergeCell ref="H7:I7"/>
    <mergeCell ref="A8:G8"/>
    <mergeCell ref="H8:I8"/>
    <mergeCell ref="A9:G9"/>
    <mergeCell ref="H9:I9"/>
    <mergeCell ref="B1:AA1"/>
    <mergeCell ref="B2:AA2"/>
    <mergeCell ref="B3:AA3"/>
    <mergeCell ref="B4:AA4"/>
    <mergeCell ref="A6:G6"/>
    <mergeCell ref="H6:I6"/>
  </mergeCells>
  <printOptions horizontalCentered="1"/>
  <pageMargins left="0" right="3.937007874015748E-2" top="0.86614173228346458" bottom="1.2204724409448819" header="0.11811023622047245" footer="0.31496062992125984"/>
  <pageSetup paperSize="9" scale="55" fitToHeight="0" orientation="landscape" r:id="rId1"/>
  <headerFooter scaleWithDoc="0">
    <oddHeader>&amp;C&amp;G</oddHeader>
    <oddFooter>&amp;L&amp;G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MARÇO</vt:lpstr>
      <vt:lpstr>MARÇO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Tesouraria Prodam</dc:creator>
  <cp:lastModifiedBy>Matheus Bruce Bandeira</cp:lastModifiedBy>
  <dcterms:created xsi:type="dcterms:W3CDTF">2026-03-10T18:58:07Z</dcterms:created>
  <dcterms:modified xsi:type="dcterms:W3CDTF">2026-08-04T12:35:28Z</dcterms:modified>
</cp:coreProperties>
</file>