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DIRAF\GECON\GCONT\Apurações\Balanços\BALANÇOS\BP2020\"/>
    </mc:Choice>
  </mc:AlternateContent>
  <bookViews>
    <workbookView xWindow="240" yWindow="240" windowWidth="9075" windowHeight="4785" activeTab="1"/>
  </bookViews>
  <sheets>
    <sheet name="ATIVO" sheetId="1" r:id="rId1"/>
    <sheet name="PASSIVO" sheetId="17" r:id="rId2"/>
    <sheet name="DEMRESULT." sheetId="2" r:id="rId3"/>
    <sheet name="MUTAÇÕESPL" sheetId="7" r:id="rId4"/>
    <sheet name="CX MÉTODO INDIRETO" sheetId="8" r:id="rId5"/>
  </sheets>
  <definedNames>
    <definedName name="_xlnm.Print_Area" localSheetId="0">ATIVO!$A$1:$H$56</definedName>
    <definedName name="_xlnm.Print_Area" localSheetId="4">'CX MÉTODO INDIRETO'!$A$1:$I$55</definedName>
    <definedName name="_xlnm.Print_Area" localSheetId="2">DEMRESULT.!$A$2:$H$60</definedName>
    <definedName name="_xlnm.Print_Area" localSheetId="3">MUTAÇÕESPL!$A$1:$F$74</definedName>
    <definedName name="_xlnm.Print_Area" localSheetId="1">PASSIVO!$A$1:$H$60</definedName>
  </definedNames>
  <calcPr calcId="152511"/>
</workbook>
</file>

<file path=xl/calcChain.xml><?xml version="1.0" encoding="utf-8"?>
<calcChain xmlns="http://schemas.openxmlformats.org/spreadsheetml/2006/main">
  <c r="G35" i="8" l="1"/>
  <c r="I45" i="8" l="1"/>
  <c r="G43" i="8"/>
  <c r="F24" i="2" l="1"/>
  <c r="F24" i="7" l="1"/>
  <c r="H24" i="2"/>
  <c r="H17" i="2"/>
  <c r="H25" i="2" s="1"/>
  <c r="H31" i="2" s="1"/>
  <c r="F41" i="17"/>
  <c r="F33" i="7"/>
  <c r="F32" i="7"/>
  <c r="G26" i="8"/>
  <c r="G25" i="8"/>
  <c r="G19" i="8"/>
  <c r="I35" i="8"/>
  <c r="G20" i="8"/>
  <c r="G22" i="8"/>
  <c r="G23" i="8"/>
  <c r="H32" i="17"/>
  <c r="F32" i="17"/>
  <c r="F17" i="2"/>
  <c r="H41" i="17"/>
  <c r="H33" i="1"/>
  <c r="F33" i="1"/>
  <c r="G18" i="8"/>
  <c r="F21" i="7"/>
  <c r="B27" i="7"/>
  <c r="B37" i="7"/>
  <c r="E27" i="7"/>
  <c r="C27" i="7"/>
  <c r="C37" i="7" s="1"/>
  <c r="F23" i="7"/>
  <c r="D27" i="7"/>
  <c r="D37" i="7" s="1"/>
  <c r="F34" i="7"/>
  <c r="H25" i="1"/>
  <c r="H36" i="1" s="1"/>
  <c r="F25" i="1"/>
  <c r="H26" i="17"/>
  <c r="F26" i="17"/>
  <c r="F30" i="7"/>
  <c r="E37" i="7"/>
  <c r="F43" i="17" l="1"/>
  <c r="F27" i="7"/>
  <c r="F37" i="7" s="1"/>
  <c r="F25" i="2"/>
  <c r="F31" i="2" s="1"/>
  <c r="F34" i="2" s="1"/>
  <c r="F37" i="2" s="1"/>
  <c r="F41" i="2" s="1"/>
  <c r="G13" i="8" s="1"/>
  <c r="G31" i="8" s="1"/>
  <c r="G41" i="8" s="1"/>
  <c r="G45" i="8" s="1"/>
  <c r="H34" i="2"/>
  <c r="H37" i="2" s="1"/>
  <c r="H41" i="2" s="1"/>
  <c r="H43" i="17"/>
  <c r="F36" i="1"/>
  <c r="F43" i="2" l="1"/>
  <c r="I13" i="8"/>
  <c r="I31" i="8" s="1"/>
  <c r="I41" i="8" s="1"/>
</calcChain>
</file>

<file path=xl/sharedStrings.xml><?xml version="1.0" encoding="utf-8"?>
<sst xmlns="http://schemas.openxmlformats.org/spreadsheetml/2006/main" count="227" uniqueCount="155">
  <si>
    <t>CIRCULANTE</t>
  </si>
  <si>
    <t>CUSTOS DOS SERVIÇOS PRESTADOS</t>
  </si>
  <si>
    <t>DESPESAS OPERACIONAIS</t>
  </si>
  <si>
    <t>Administrativas</t>
  </si>
  <si>
    <t>Tributárias</t>
  </si>
  <si>
    <t xml:space="preserve">RESULTADO ANTES  DAS  PARTICIPAÇÕES   </t>
  </si>
  <si>
    <t>Participações</t>
  </si>
  <si>
    <t>Aquisição de Direito do Imobilizado</t>
  </si>
  <si>
    <t>PATRIMÔNIO LÍQUIDO</t>
  </si>
  <si>
    <t>DESCRIÇÃO</t>
  </si>
  <si>
    <t>TOTAL</t>
  </si>
  <si>
    <t>(Em reais)</t>
  </si>
  <si>
    <t>(Em Reais)</t>
  </si>
  <si>
    <t>EM 31 DE DEZEMBRO</t>
  </si>
  <si>
    <t>LUCROS OU</t>
  </si>
  <si>
    <t xml:space="preserve">      Reserva Legal</t>
  </si>
  <si>
    <t xml:space="preserve">      Fundo de Expansão</t>
  </si>
  <si>
    <t xml:space="preserve">      Dividendos Propostos</t>
  </si>
  <si>
    <t>DEMONSTRAÇÃO DAS MUTAÇÕES DO PATRIMÔNIO LÍQUIDO</t>
  </si>
  <si>
    <t xml:space="preserve">      Dos Acionistas</t>
  </si>
  <si>
    <t xml:space="preserve"> DAS ATIVIDADES  OPERACIONAIS</t>
  </si>
  <si>
    <t>Resultado do Exercício</t>
  </si>
  <si>
    <t>Integralização de Capital</t>
  </si>
  <si>
    <t>Disponibilidades geradas pela atividade financiamento</t>
  </si>
  <si>
    <t>Disponibilidades geradas pela atividade de investimento</t>
  </si>
  <si>
    <t>NÃO CIRCULANTE</t>
  </si>
  <si>
    <t>DAS ATIVIDADES  INVESTIMENTO</t>
  </si>
  <si>
    <t>DAS ATIVIDADES FINANCIAMENTO</t>
  </si>
  <si>
    <t>Saldo Final Caixa e Equivalentes</t>
  </si>
  <si>
    <t>Saldo Inicial Caixa e Equivalentes</t>
  </si>
  <si>
    <t>Receitas Financeiras</t>
  </si>
  <si>
    <t>Despesas Financeiras</t>
  </si>
  <si>
    <t>RESULTADO FINANCEIRO LÍQUIDO</t>
  </si>
  <si>
    <t>TRIBUTOS SOBRE O LUCRO</t>
  </si>
  <si>
    <t>Resultado com  Bens do Ativo Não Circulante</t>
  </si>
  <si>
    <t>RESULTADO LÍQUIDO DAS OPERAÇÕES DESCONTINUADAS</t>
  </si>
  <si>
    <t>OPERAÇÕES EM CONTINUIDADE</t>
  </si>
  <si>
    <t>Prestação de Serviços</t>
  </si>
  <si>
    <t>As notas explicativas são parte integrante  das demonstrações contábeis</t>
  </si>
  <si>
    <t>Redução do Caixa e Equivalentes a Caixa no Período</t>
  </si>
  <si>
    <t>Notas</t>
  </si>
  <si>
    <t>"4"</t>
  </si>
  <si>
    <t>"5"</t>
  </si>
  <si>
    <t>"6"</t>
  </si>
  <si>
    <t>"7"</t>
  </si>
  <si>
    <t>"3 e"</t>
  </si>
  <si>
    <t>"8"</t>
  </si>
  <si>
    <t xml:space="preserve">    Realizável a Longo Prazo </t>
  </si>
  <si>
    <t>"9"</t>
  </si>
  <si>
    <t xml:space="preserve">    Imobilizado </t>
  </si>
  <si>
    <t xml:space="preserve">    Intangível </t>
  </si>
  <si>
    <t>DEMONSTRAÇÃO DO RESULTADO DOS EXERCÍCIOS</t>
  </si>
  <si>
    <t>RECEITA  OPERACIONAL LÍQUIDA</t>
  </si>
  <si>
    <t>"14"</t>
  </si>
  <si>
    <t>"3 j"</t>
  </si>
  <si>
    <t xml:space="preserve">    Outras Obrigações </t>
  </si>
  <si>
    <t>-</t>
  </si>
  <si>
    <t>"11"</t>
  </si>
  <si>
    <t>"13.1"</t>
  </si>
  <si>
    <t>"13.2"</t>
  </si>
  <si>
    <t>"10.c"</t>
  </si>
  <si>
    <t>"3.h"</t>
  </si>
  <si>
    <t>"10.a"</t>
  </si>
  <si>
    <t>"3.e"</t>
  </si>
  <si>
    <t>"9.2"</t>
  </si>
  <si>
    <t>"3 f.1"</t>
  </si>
  <si>
    <t xml:space="preserve">RESULTADO  ANTES DO RESULTADO FINANCEIRO </t>
  </si>
  <si>
    <t>RESULTADO  ANTES DOS TRIBUTOS S/ O LUCRO</t>
  </si>
  <si>
    <t>RESULTADO LÍQUIDO DAS OPERAÇÕES CONTINUADAS</t>
  </si>
  <si>
    <t>PREJUÍZO  LÍQUIDO DO EXERCÍCIO</t>
  </si>
  <si>
    <t xml:space="preserve">PREJUÍZO POR LOTE DE 1000 AÇÕES </t>
  </si>
  <si>
    <t>LUCRO  BRUTO</t>
  </si>
  <si>
    <t xml:space="preserve"> BALANÇO  PATRIMONIAL EM 31 DE DEZEMBRO</t>
  </si>
  <si>
    <t>ATIVO</t>
  </si>
  <si>
    <t xml:space="preserve">BALANÇO  PATRIMONIAL EM 31 DE DEZEMBRO </t>
  </si>
  <si>
    <t>PASSIVO</t>
  </si>
  <si>
    <t>TOTAL DO PASSIVO E PATRIMÔNIO LÍQUIDO</t>
  </si>
  <si>
    <t>"12"</t>
  </si>
  <si>
    <t>Contribuição Social e Imposto de Renda (Corrente)</t>
  </si>
  <si>
    <t>As notas explicativas são parte integrante das demonstrações contábeis</t>
  </si>
  <si>
    <t>CAPITAL SOCIAL</t>
  </si>
  <si>
    <t>RESERVA DE LUCROS</t>
  </si>
  <si>
    <t>DEMONSTRAÇÃO DO FLUXO DE CAIXA - MÉTODO INDIRETO</t>
  </si>
  <si>
    <t xml:space="preserve">                                 Diretor Técnico</t>
  </si>
  <si>
    <t xml:space="preserve">   Caixa e Equivalentes de Caixa </t>
  </si>
  <si>
    <t xml:space="preserve">   Duplicatas a Receber </t>
  </si>
  <si>
    <t xml:space="preserve">   Tributos a Compensar </t>
  </si>
  <si>
    <t xml:space="preserve">   Estoques </t>
  </si>
  <si>
    <t xml:space="preserve">   Despesas Antecipadas</t>
  </si>
  <si>
    <t xml:space="preserve">   Outros Ativos Circulantes</t>
  </si>
  <si>
    <t xml:space="preserve"> TOTAL DO ATIVO</t>
  </si>
  <si>
    <t xml:space="preserve">                        Ano</t>
  </si>
  <si>
    <t xml:space="preserve">                                        Ano</t>
  </si>
  <si>
    <t xml:space="preserve">  Fornecedores</t>
  </si>
  <si>
    <t xml:space="preserve">  Contribuições Sociais à Recolher</t>
  </si>
  <si>
    <t xml:space="preserve">  Tributos a Recolher</t>
  </si>
  <si>
    <t xml:space="preserve">  Honorários a Pagar</t>
  </si>
  <si>
    <t xml:space="preserve">  Provisão de Férias</t>
  </si>
  <si>
    <t xml:space="preserve">  Contingência Trabalhista </t>
  </si>
  <si>
    <t xml:space="preserve">  Outras Obrigações</t>
  </si>
  <si>
    <t xml:space="preserve">                           Ano</t>
  </si>
  <si>
    <t xml:space="preserve">   Capital Social Controlador</t>
  </si>
  <si>
    <t xml:space="preserve">   Capital Social Não Controlador</t>
  </si>
  <si>
    <t xml:space="preserve">   Reserva de Lucro Controlador</t>
  </si>
  <si>
    <t xml:space="preserve">   Reserva de Lucro Não Controlador</t>
  </si>
  <si>
    <t>FUNDO DE 
EXPANSÃO</t>
  </si>
  <si>
    <t>RESERVA
LEGAL</t>
  </si>
  <si>
    <t>PREJUÍZOS
ACUMULADOS</t>
  </si>
  <si>
    <t xml:space="preserve">  Aumento de Capital</t>
  </si>
  <si>
    <t xml:space="preserve">  Prejuízo do Exercício</t>
  </si>
  <si>
    <t xml:space="preserve">  Distribuição do Lucro:</t>
  </si>
  <si>
    <t xml:space="preserve">  Ajustes para conciliar o resultado às disponibilidades</t>
  </si>
  <si>
    <t xml:space="preserve">  geradas pelas atividades operacionais </t>
  </si>
  <si>
    <t xml:space="preserve">  Depreciação e amortização</t>
  </si>
  <si>
    <t xml:space="preserve">  Perda em transações do imobilizado</t>
  </si>
  <si>
    <t xml:space="preserve">  Aumento de Despesas pagas antecipadas</t>
  </si>
  <si>
    <t xml:space="preserve">  Aumento de fornecedores a longo prazo</t>
  </si>
  <si>
    <t xml:space="preserve">  Redução de outras contas a pagar de longo prazo</t>
  </si>
  <si>
    <t xml:space="preserve"> Disponibilidades geradas pelas atividades operacionais</t>
  </si>
  <si>
    <t>Diretores</t>
  </si>
  <si>
    <t>Funcionários</t>
  </si>
  <si>
    <t>"3.i"</t>
  </si>
  <si>
    <t>Outras Despesas</t>
  </si>
  <si>
    <t xml:space="preserve">OUTRAS RECEITAS </t>
  </si>
  <si>
    <t>"3.j"</t>
  </si>
  <si>
    <t xml:space="preserve"> "10 C e 3.h"</t>
  </si>
  <si>
    <t xml:space="preserve"> </t>
  </si>
  <si>
    <t xml:space="preserve">  Saldos em 31 de dezembro de 2018</t>
  </si>
  <si>
    <t xml:space="preserve">  Aumento de Duplicatas a Receber</t>
  </si>
  <si>
    <t xml:space="preserve">  Redução  Outras Contas a Pagar</t>
  </si>
  <si>
    <t xml:space="preserve">   Prejuízo Acumulados</t>
  </si>
  <si>
    <t xml:space="preserve">            Diretor Presidente</t>
  </si>
  <si>
    <t>Contadora-CRC 1AM 010207/O TSP</t>
  </si>
  <si>
    <t xml:space="preserve">  Saldos em 31 de dezembro de 2019</t>
  </si>
  <si>
    <t xml:space="preserve">  Saldos em 31 de dezembro  de 2020</t>
  </si>
  <si>
    <t xml:space="preserve">DOS EXERCÍCIOS FINDO EM 31 DE  DEZEMBRO DE 2020 E  2019 </t>
  </si>
  <si>
    <t xml:space="preserve">  Redução dos Estoques</t>
  </si>
  <si>
    <t xml:space="preserve">  Redução de Outros Créditos curto prazo</t>
  </si>
  <si>
    <t xml:space="preserve">  Redução de Tributos a compensar</t>
  </si>
  <si>
    <t xml:space="preserve">  Aumento de Fornecedores curto prazo</t>
  </si>
  <si>
    <t xml:space="preserve">  Aumento de Contribuições Sociais a Recolher</t>
  </si>
  <si>
    <t xml:space="preserve">  Redução de Tributos a Recolher</t>
  </si>
  <si>
    <t xml:space="preserve">  Aumento de outros créditos a longo prazo</t>
  </si>
  <si>
    <t>Lincoln Nunes da Silva</t>
  </si>
  <si>
    <t xml:space="preserve">            Maurício Mizobe</t>
  </si>
  <si>
    <t xml:space="preserve">      Cristianne Lima Martins</t>
  </si>
  <si>
    <t xml:space="preserve">     Cintia Rejane Gouvêa Nunes</t>
  </si>
  <si>
    <t xml:space="preserve">        Lincoln Nunes da Silva</t>
  </si>
  <si>
    <t>Diretora Administrativa Financeira</t>
  </si>
  <si>
    <t xml:space="preserve"> Diretora Administrativo-Financeiro</t>
  </si>
  <si>
    <t xml:space="preserve">             Cristianne Lima Martins</t>
  </si>
  <si>
    <t xml:space="preserve">                          Diretor Técnico</t>
  </si>
  <si>
    <t xml:space="preserve">                        Diretor Técnico</t>
  </si>
  <si>
    <t>Diretora Administrativo -Financeira</t>
  </si>
  <si>
    <t xml:space="preserve"> Redução Provisões de Férias e Contingências Trabalhistas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</si>
</sst>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.000_);_(* \(#,##0.000\);_(* &quot;-&quot;??_);_(@_)"/>
    <numFmt numFmtId="166" formatCode="#,##0.000"/>
    <numFmt numFmtId="167" formatCode="_(* #,##0_);_(* \(#,##0\);_(* &quot;-&quot;??_);_(@_)"/>
    <numFmt numFmtId="168" formatCode="#,##0;[Red]#,##0"/>
  </numFmts>
  <fonts count="1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u/>
      <sz val="11"/>
      <name val="Arial"/>
      <family val="2"/>
    </font>
    <font>
      <sz val="11"/>
      <color rgb="FFFF0000"/>
      <name val="Arial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6" tint="0.39991454817346722"/>
      </top>
      <bottom style="thin">
        <color theme="6" tint="0.399914548173467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6" tint="0.39994506668294322"/>
      </top>
      <bottom style="thin">
        <color indexed="64"/>
      </bottom>
      <diagonal/>
    </border>
    <border>
      <left/>
      <right/>
      <top style="thin">
        <color theme="6" tint="0.39994506668294322"/>
      </top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 style="thin">
        <color theme="6" tint="0.39994506668294322"/>
      </right>
      <top/>
      <bottom/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 tint="0.39994506668294322"/>
      </bottom>
      <diagonal/>
    </border>
    <border>
      <left/>
      <right/>
      <top/>
      <bottom style="thin">
        <color theme="6" tint="0.3999450666829432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2" fillId="0" borderId="0" xfId="0" applyFont="1" applyBorder="1"/>
    <xf numFmtId="0" fontId="3" fillId="0" borderId="0" xfId="0" applyFont="1" applyAlignment="1">
      <alignment horizontal="centerContinuous"/>
    </xf>
    <xf numFmtId="0" fontId="3" fillId="0" borderId="0" xfId="0" applyFont="1"/>
    <xf numFmtId="165" fontId="3" fillId="0" borderId="0" xfId="0" applyNumberFormat="1" applyFont="1" applyBorder="1"/>
    <xf numFmtId="49" fontId="2" fillId="0" borderId="0" xfId="0" applyNumberFormat="1" applyFont="1"/>
    <xf numFmtId="3" fontId="2" fillId="0" borderId="0" xfId="0" applyNumberFormat="1" applyFont="1"/>
    <xf numFmtId="168" fontId="3" fillId="0" borderId="0" xfId="1" applyNumberFormat="1" applyFont="1" applyBorder="1"/>
    <xf numFmtId="167" fontId="2" fillId="0" borderId="0" xfId="1" applyNumberFormat="1" applyFont="1"/>
    <xf numFmtId="167" fontId="2" fillId="0" borderId="0" xfId="1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right"/>
    </xf>
    <xf numFmtId="167" fontId="3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left" vertical="center" indent="2"/>
    </xf>
    <xf numFmtId="167" fontId="3" fillId="0" borderId="0" xfId="1" applyNumberFormat="1" applyFont="1" applyAlignment="1"/>
    <xf numFmtId="167" fontId="3" fillId="0" borderId="0" xfId="1" applyNumberFormat="1" applyFont="1" applyBorder="1" applyAlignment="1"/>
    <xf numFmtId="166" fontId="3" fillId="0" borderId="0" xfId="0" applyNumberFormat="1" applyFont="1" applyBorder="1"/>
    <xf numFmtId="166" fontId="2" fillId="0" borderId="0" xfId="0" applyNumberFormat="1" applyFont="1"/>
    <xf numFmtId="165" fontId="3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1" fontId="2" fillId="0" borderId="0" xfId="0" applyNumberFormat="1" applyFont="1"/>
    <xf numFmtId="0" fontId="2" fillId="0" borderId="0" xfId="0" applyFont="1" applyAlignment="1">
      <alignment horizontal="left" vertical="center" indent="3"/>
    </xf>
    <xf numFmtId="0" fontId="3" fillId="0" borderId="0" xfId="0" applyFont="1" applyAlignment="1">
      <alignment vertical="center"/>
    </xf>
    <xf numFmtId="0" fontId="7" fillId="0" borderId="0" xfId="0" applyFont="1"/>
    <xf numFmtId="164" fontId="2" fillId="0" borderId="0" xfId="0" applyNumberFormat="1" applyFont="1"/>
    <xf numFmtId="166" fontId="2" fillId="0" borderId="0" xfId="1" applyNumberFormat="1" applyFont="1" applyBorder="1" applyAlignment="1">
      <alignment horizontal="right"/>
    </xf>
    <xf numFmtId="167" fontId="3" fillId="0" borderId="0" xfId="1" applyNumberFormat="1" applyFont="1" applyBorder="1"/>
    <xf numFmtId="3" fontId="2" fillId="0" borderId="0" xfId="0" applyNumberFormat="1" applyFont="1" applyAlignment="1">
      <alignment horizontal="center"/>
    </xf>
    <xf numFmtId="167" fontId="2" fillId="0" borderId="0" xfId="0" applyNumberFormat="1" applyFont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168" fontId="8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Border="1" applyAlignment="1">
      <alignment vertical="center"/>
    </xf>
    <xf numFmtId="168" fontId="8" fillId="0" borderId="0" xfId="1" applyNumberFormat="1" applyFont="1" applyFill="1" applyBorder="1" applyAlignment="1">
      <alignment horizontal="right" vertical="center"/>
    </xf>
    <xf numFmtId="49" fontId="8" fillId="0" borderId="0" xfId="1" applyNumberFormat="1" applyFont="1" applyBorder="1" applyAlignment="1">
      <alignment vertical="center"/>
    </xf>
    <xf numFmtId="168" fontId="8" fillId="2" borderId="0" xfId="1" applyNumberFormat="1" applyFont="1" applyFill="1" applyBorder="1" applyAlignment="1">
      <alignment horizontal="right" vertical="center"/>
    </xf>
    <xf numFmtId="0" fontId="8" fillId="0" borderId="0" xfId="0" applyFont="1" applyBorder="1"/>
    <xf numFmtId="0" fontId="8" fillId="3" borderId="0" xfId="0" applyFont="1" applyFill="1" applyBorder="1" applyAlignment="1">
      <alignment horizontal="center" vertical="center"/>
    </xf>
    <xf numFmtId="168" fontId="8" fillId="3" borderId="0" xfId="1" applyNumberFormat="1" applyFont="1" applyFill="1" applyBorder="1" applyAlignment="1">
      <alignment horizontal="right" vertical="center"/>
    </xf>
    <xf numFmtId="49" fontId="8" fillId="3" borderId="0" xfId="1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67" fontId="8" fillId="0" borderId="0" xfId="1" applyNumberFormat="1" applyFont="1" applyBorder="1"/>
    <xf numFmtId="0" fontId="3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67" fontId="8" fillId="0" borderId="0" xfId="1" applyNumberFormat="1" applyFont="1" applyBorder="1" applyAlignment="1">
      <alignment horizontal="right" vertical="center"/>
    </xf>
    <xf numFmtId="167" fontId="8" fillId="0" borderId="0" xfId="1" applyNumberFormat="1" applyFont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167" fontId="8" fillId="3" borderId="0" xfId="1" applyNumberFormat="1" applyFont="1" applyFill="1" applyBorder="1" applyAlignment="1">
      <alignment horizontal="right" vertical="center"/>
    </xf>
    <xf numFmtId="49" fontId="8" fillId="3" borderId="0" xfId="0" applyNumberFormat="1" applyFont="1" applyFill="1" applyBorder="1" applyAlignment="1">
      <alignment vertical="center"/>
    </xf>
    <xf numFmtId="167" fontId="8" fillId="3" borderId="0" xfId="1" applyNumberFormat="1" applyFont="1" applyFill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/>
    <xf numFmtId="0" fontId="9" fillId="0" borderId="1" xfId="0" applyFont="1" applyBorder="1"/>
    <xf numFmtId="0" fontId="10" fillId="0" borderId="1" xfId="0" applyFont="1" applyBorder="1"/>
    <xf numFmtId="167" fontId="11" fillId="0" borderId="0" xfId="1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2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right" vertical="top"/>
    </xf>
    <xf numFmtId="167" fontId="8" fillId="0" borderId="0" xfId="1" applyNumberFormat="1" applyFont="1" applyFill="1" applyBorder="1" applyAlignment="1">
      <alignment vertical="center"/>
    </xf>
    <xf numFmtId="167" fontId="11" fillId="0" borderId="0" xfId="1" applyNumberFormat="1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167" fontId="11" fillId="3" borderId="0" xfId="1" applyNumberFormat="1" applyFont="1" applyFill="1" applyAlignment="1"/>
    <xf numFmtId="167" fontId="8" fillId="3" borderId="0" xfId="1" applyNumberFormat="1" applyFont="1" applyFill="1" applyBorder="1" applyAlignment="1"/>
    <xf numFmtId="167" fontId="8" fillId="2" borderId="0" xfId="1" applyNumberFormat="1" applyFont="1" applyFill="1" applyBorder="1"/>
    <xf numFmtId="0" fontId="8" fillId="3" borderId="0" xfId="0" applyFont="1" applyFill="1" applyBorder="1" applyAlignment="1">
      <alignment horizontal="center"/>
    </xf>
    <xf numFmtId="167" fontId="8" fillId="3" borderId="0" xfId="1" applyNumberFormat="1" applyFont="1" applyFill="1" applyBorder="1"/>
    <xf numFmtId="0" fontId="8" fillId="0" borderId="12" xfId="0" applyFont="1" applyBorder="1"/>
    <xf numFmtId="167" fontId="11" fillId="0" borderId="12" xfId="1" applyNumberFormat="1" applyFont="1" applyBorder="1"/>
    <xf numFmtId="167" fontId="8" fillId="0" borderId="12" xfId="1" applyNumberFormat="1" applyFont="1" applyBorder="1"/>
    <xf numFmtId="0" fontId="8" fillId="0" borderId="13" xfId="0" applyFont="1" applyBorder="1" applyAlignment="1">
      <alignment horizontal="center" vertical="center"/>
    </xf>
    <xf numFmtId="167" fontId="11" fillId="0" borderId="13" xfId="1" applyNumberFormat="1" applyFont="1" applyBorder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center"/>
    </xf>
    <xf numFmtId="167" fontId="11" fillId="0" borderId="13" xfId="1" applyNumberFormat="1" applyFont="1" applyBorder="1" applyAlignment="1"/>
    <xf numFmtId="0" fontId="9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167" fontId="11" fillId="0" borderId="13" xfId="1" applyNumberFormat="1" applyFont="1" applyBorder="1" applyAlignment="1">
      <alignment horizontal="right" vertical="center"/>
    </xf>
    <xf numFmtId="167" fontId="8" fillId="0" borderId="13" xfId="1" applyNumberFormat="1" applyFont="1" applyBorder="1" applyAlignment="1">
      <alignment horizontal="right" vertical="center"/>
    </xf>
    <xf numFmtId="168" fontId="11" fillId="0" borderId="13" xfId="1" applyNumberFormat="1" applyFont="1" applyBorder="1"/>
    <xf numFmtId="49" fontId="8" fillId="0" borderId="13" xfId="0" applyNumberFormat="1" applyFont="1" applyBorder="1"/>
    <xf numFmtId="0" fontId="8" fillId="0" borderId="13" xfId="0" applyFont="1" applyBorder="1" applyAlignment="1">
      <alignment vertical="center"/>
    </xf>
    <xf numFmtId="167" fontId="11" fillId="0" borderId="13" xfId="1" applyNumberFormat="1" applyFont="1" applyFill="1" applyBorder="1" applyAlignment="1">
      <alignment horizontal="right" vertical="center"/>
    </xf>
    <xf numFmtId="167" fontId="8" fillId="0" borderId="13" xfId="1" applyNumberFormat="1" applyFont="1" applyBorder="1" applyAlignment="1">
      <alignment vertical="center"/>
    </xf>
    <xf numFmtId="167" fontId="11" fillId="0" borderId="13" xfId="1" applyNumberFormat="1" applyFont="1" applyFill="1" applyBorder="1" applyAlignment="1">
      <alignment vertical="center"/>
    </xf>
    <xf numFmtId="167" fontId="11" fillId="2" borderId="13" xfId="1" applyNumberFormat="1" applyFont="1" applyFill="1" applyBorder="1" applyAlignment="1">
      <alignment horizontal="right" vertical="center"/>
    </xf>
    <xf numFmtId="165" fontId="8" fillId="0" borderId="13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8" fillId="0" borderId="3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7" fontId="11" fillId="0" borderId="0" xfId="1" applyNumberFormat="1" applyFont="1" applyAlignment="1">
      <alignment vertical="center"/>
    </xf>
    <xf numFmtId="167" fontId="8" fillId="0" borderId="0" xfId="1" applyNumberFormat="1" applyFont="1" applyAlignment="1">
      <alignment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8" fillId="0" borderId="4" xfId="1" applyNumberFormat="1" applyFont="1" applyBorder="1" applyAlignment="1">
      <alignment vertical="center"/>
    </xf>
    <xf numFmtId="167" fontId="11" fillId="0" borderId="5" xfId="1" applyNumberFormat="1" applyFont="1" applyBorder="1" applyAlignment="1">
      <alignment vertical="center"/>
    </xf>
    <xf numFmtId="0" fontId="8" fillId="0" borderId="0" xfId="0" quotePrefix="1" applyFont="1" applyAlignment="1">
      <alignment vertical="center"/>
    </xf>
    <xf numFmtId="167" fontId="11" fillId="0" borderId="6" xfId="1" applyNumberFormat="1" applyFont="1" applyBorder="1" applyAlignment="1">
      <alignment vertical="center"/>
    </xf>
    <xf numFmtId="164" fontId="11" fillId="2" borderId="6" xfId="1" applyFont="1" applyFill="1" applyBorder="1" applyAlignment="1">
      <alignment vertical="center"/>
    </xf>
    <xf numFmtId="0" fontId="11" fillId="0" borderId="7" xfId="0" applyFont="1" applyBorder="1"/>
    <xf numFmtId="37" fontId="11" fillId="0" borderId="7" xfId="0" applyNumberFormat="1" applyFont="1" applyBorder="1"/>
    <xf numFmtId="0" fontId="8" fillId="0" borderId="7" xfId="0" applyFont="1" applyBorder="1"/>
    <xf numFmtId="37" fontId="8" fillId="0" borderId="7" xfId="0" applyNumberFormat="1" applyFont="1" applyBorder="1"/>
    <xf numFmtId="37" fontId="8" fillId="0" borderId="7" xfId="0" applyNumberFormat="1" applyFont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0" borderId="15" xfId="0" applyFont="1" applyBorder="1" applyAlignment="1">
      <alignment vertical="center"/>
    </xf>
    <xf numFmtId="37" fontId="11" fillId="0" borderId="15" xfId="0" applyNumberFormat="1" applyFont="1" applyBorder="1" applyAlignment="1">
      <alignment vertical="center"/>
    </xf>
    <xf numFmtId="0" fontId="11" fillId="0" borderId="16" xfId="0" applyFont="1" applyBorder="1"/>
    <xf numFmtId="37" fontId="11" fillId="0" borderId="16" xfId="0" applyNumberFormat="1" applyFont="1" applyBorder="1"/>
    <xf numFmtId="0" fontId="9" fillId="0" borderId="0" xfId="0" applyFont="1" applyBorder="1" applyAlignment="1">
      <alignment horizontal="left"/>
    </xf>
    <xf numFmtId="167" fontId="8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right" vertical="center"/>
    </xf>
    <xf numFmtId="3" fontId="14" fillId="0" borderId="0" xfId="1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Alignment="1">
      <alignment vertical="center"/>
    </xf>
    <xf numFmtId="3" fontId="8" fillId="3" borderId="0" xfId="1" applyNumberFormat="1" applyFont="1" applyFill="1" applyBorder="1" applyAlignment="1">
      <alignment horizontal="right" vertical="center"/>
    </xf>
    <xf numFmtId="3" fontId="14" fillId="3" borderId="0" xfId="1" applyNumberFormat="1" applyFont="1" applyFill="1" applyBorder="1" applyAlignment="1">
      <alignment horizontal="right" vertical="center"/>
    </xf>
    <xf numFmtId="167" fontId="11" fillId="3" borderId="0" xfId="1" applyNumberFormat="1" applyFont="1" applyFill="1" applyBorder="1" applyAlignment="1">
      <alignment horizontal="right" vertical="center"/>
    </xf>
    <xf numFmtId="3" fontId="11" fillId="0" borderId="13" xfId="1" applyNumberFormat="1" applyFont="1" applyBorder="1" applyAlignment="1">
      <alignment vertical="center"/>
    </xf>
    <xf numFmtId="37" fontId="2" fillId="0" borderId="0" xfId="1" applyNumberFormat="1" applyFont="1" applyBorder="1" applyAlignment="1">
      <alignment horizontal="right"/>
    </xf>
    <xf numFmtId="166" fontId="2" fillId="0" borderId="0" xfId="1" applyNumberFormat="1" applyFont="1" applyBorder="1"/>
    <xf numFmtId="3" fontId="2" fillId="0" borderId="0" xfId="1" applyNumberFormat="1" applyFont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0" fontId="3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67" fontId="3" fillId="0" borderId="13" xfId="1" applyNumberFormat="1" applyFont="1" applyBorder="1" applyAlignment="1">
      <alignment horizontal="right" vertical="center"/>
    </xf>
    <xf numFmtId="3" fontId="3" fillId="0" borderId="13" xfId="1" applyNumberFormat="1" applyFont="1" applyFill="1" applyBorder="1" applyAlignment="1">
      <alignment horizontal="right" vertical="center"/>
    </xf>
    <xf numFmtId="3" fontId="3" fillId="0" borderId="13" xfId="1" applyNumberFormat="1" applyFont="1" applyBorder="1" applyAlignment="1">
      <alignment horizontal="right" vertical="center"/>
    </xf>
    <xf numFmtId="167" fontId="4" fillId="0" borderId="13" xfId="1" applyNumberFormat="1" applyFont="1" applyBorder="1" applyAlignment="1">
      <alignment horizontal="right"/>
    </xf>
    <xf numFmtId="166" fontId="2" fillId="0" borderId="13" xfId="1" applyNumberFormat="1" applyFont="1" applyBorder="1" applyAlignment="1">
      <alignment horizontal="right"/>
    </xf>
    <xf numFmtId="0" fontId="3" fillId="0" borderId="1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167" fontId="3" fillId="0" borderId="13" xfId="1" applyNumberFormat="1" applyFont="1" applyBorder="1"/>
    <xf numFmtId="37" fontId="3" fillId="0" borderId="13" xfId="1" applyNumberFormat="1" applyFont="1" applyBorder="1" applyAlignment="1">
      <alignment horizontal="right"/>
    </xf>
    <xf numFmtId="167" fontId="2" fillId="3" borderId="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right" vertical="center"/>
    </xf>
    <xf numFmtId="167" fontId="2" fillId="3" borderId="0" xfId="1" applyNumberFormat="1" applyFont="1" applyFill="1" applyBorder="1" applyAlignment="1">
      <alignment vertical="center"/>
    </xf>
    <xf numFmtId="167" fontId="2" fillId="0" borderId="13" xfId="1" applyNumberFormat="1" applyFont="1" applyBorder="1"/>
    <xf numFmtId="3" fontId="3" fillId="0" borderId="13" xfId="1" applyNumberFormat="1" applyFont="1" applyBorder="1"/>
    <xf numFmtId="3" fontId="2" fillId="0" borderId="13" xfId="1" applyNumberFormat="1" applyFont="1" applyBorder="1" applyAlignment="1">
      <alignment horizontal="right"/>
    </xf>
    <xf numFmtId="167" fontId="3" fillId="0" borderId="13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0" fontId="3" fillId="0" borderId="17" xfId="0" applyFont="1" applyBorder="1" applyAlignment="1">
      <alignment horizontal="left"/>
    </xf>
    <xf numFmtId="0" fontId="2" fillId="0" borderId="0" xfId="0" applyFont="1" applyBorder="1" applyAlignment="1"/>
    <xf numFmtId="0" fontId="6" fillId="0" borderId="0" xfId="0" applyFont="1"/>
    <xf numFmtId="167" fontId="8" fillId="3" borderId="0" xfId="1" applyNumberFormat="1" applyFont="1" applyFill="1" applyBorder="1" applyAlignment="1">
      <alignment horizontal="right" vertical="center"/>
    </xf>
    <xf numFmtId="3" fontId="8" fillId="3" borderId="0" xfId="1" applyNumberFormat="1" applyFont="1" applyFill="1" applyBorder="1" applyAlignment="1">
      <alignment horizontal="right" vertical="center"/>
    </xf>
    <xf numFmtId="167" fontId="8" fillId="3" borderId="0" xfId="1" applyNumberFormat="1" applyFont="1" applyFill="1" applyBorder="1" applyAlignment="1">
      <alignment horizontal="right" vertical="center"/>
    </xf>
    <xf numFmtId="3" fontId="8" fillId="3" borderId="0" xfId="1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164" fontId="2" fillId="0" borderId="0" xfId="1" applyFont="1" applyAlignment="1">
      <alignment vertical="center"/>
    </xf>
    <xf numFmtId="164" fontId="2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3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5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13" xfId="0" applyFont="1" applyBorder="1" applyAlignment="1">
      <alignment horizontal="left" vertical="center"/>
    </xf>
    <xf numFmtId="0" fontId="8" fillId="3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wrapText="1"/>
    </xf>
    <xf numFmtId="0" fontId="11" fillId="4" borderId="20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/>
    </xf>
    <xf numFmtId="167" fontId="8" fillId="3" borderId="0" xfId="1" applyNumberFormat="1" applyFont="1" applyFill="1" applyBorder="1" applyAlignment="1">
      <alignment horizontal="right" vertical="center"/>
    </xf>
    <xf numFmtId="3" fontId="8" fillId="3" borderId="0" xfId="1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right"/>
    </xf>
    <xf numFmtId="0" fontId="13" fillId="0" borderId="0" xfId="0" applyFont="1" applyBorder="1" applyAlignment="1">
      <alignment horizontal="right" vertical="top"/>
    </xf>
    <xf numFmtId="0" fontId="11" fillId="0" borderId="13" xfId="0" applyFont="1" applyBorder="1" applyAlignment="1">
      <alignment horizontal="left" vertical="top"/>
    </xf>
    <xf numFmtId="0" fontId="3" fillId="0" borderId="17" xfId="0" applyFont="1" applyBorder="1" applyAlignment="1">
      <alignment horizontal="center"/>
    </xf>
    <xf numFmtId="0" fontId="11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161925</xdr:rowOff>
    </xdr:from>
    <xdr:to>
      <xdr:col>5</xdr:col>
      <xdr:colOff>704850</xdr:colOff>
      <xdr:row>5</xdr:row>
      <xdr:rowOff>76200</xdr:rowOff>
    </xdr:to>
    <xdr:pic>
      <xdr:nvPicPr>
        <xdr:cNvPr id="14527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9" t="-977" r="35484" b="2"/>
        <a:stretch>
          <a:fillRect/>
        </a:stretch>
      </xdr:blipFill>
      <xdr:spPr bwMode="auto">
        <a:xfrm>
          <a:off x="1638300" y="161925"/>
          <a:ext cx="25050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49</xdr:row>
      <xdr:rowOff>47625</xdr:rowOff>
    </xdr:from>
    <xdr:to>
      <xdr:col>7</xdr:col>
      <xdr:colOff>1433764</xdr:colOff>
      <xdr:row>54</xdr:row>
      <xdr:rowOff>66675</xdr:rowOff>
    </xdr:to>
    <xdr:pic>
      <xdr:nvPicPr>
        <xdr:cNvPr id="14528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01200"/>
          <a:ext cx="5924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85725</xdr:rowOff>
    </xdr:from>
    <xdr:to>
      <xdr:col>5</xdr:col>
      <xdr:colOff>895350</xdr:colOff>
      <xdr:row>5</xdr:row>
      <xdr:rowOff>104775</xdr:rowOff>
    </xdr:to>
    <xdr:pic>
      <xdr:nvPicPr>
        <xdr:cNvPr id="15541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9" t="-977" r="35484" b="2"/>
        <a:stretch>
          <a:fillRect/>
        </a:stretch>
      </xdr:blipFill>
      <xdr:spPr bwMode="auto">
        <a:xfrm>
          <a:off x="1543050" y="85725"/>
          <a:ext cx="27622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76200</xdr:rowOff>
    </xdr:from>
    <xdr:to>
      <xdr:col>7</xdr:col>
      <xdr:colOff>1181100</xdr:colOff>
      <xdr:row>58</xdr:row>
      <xdr:rowOff>85725</xdr:rowOff>
    </xdr:to>
    <xdr:pic>
      <xdr:nvPicPr>
        <xdr:cNvPr id="15542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48925"/>
          <a:ext cx="59436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152400</xdr:rowOff>
    </xdr:from>
    <xdr:to>
      <xdr:col>5</xdr:col>
      <xdr:colOff>809625</xdr:colOff>
      <xdr:row>5</xdr:row>
      <xdr:rowOff>47625</xdr:rowOff>
    </xdr:to>
    <xdr:pic>
      <xdr:nvPicPr>
        <xdr:cNvPr id="16565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9" t="-977" r="35484" b="2"/>
        <a:stretch>
          <a:fillRect/>
        </a:stretch>
      </xdr:blipFill>
      <xdr:spPr bwMode="auto">
        <a:xfrm>
          <a:off x="1885950" y="152400"/>
          <a:ext cx="30099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8</xdr:col>
      <xdr:colOff>9525</xdr:colOff>
      <xdr:row>60</xdr:row>
      <xdr:rowOff>19050</xdr:rowOff>
    </xdr:to>
    <xdr:pic>
      <xdr:nvPicPr>
        <xdr:cNvPr id="16566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25200"/>
          <a:ext cx="64865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2333625</xdr:colOff>
      <xdr:row>1</xdr:row>
      <xdr:rowOff>57150</xdr:rowOff>
    </xdr:from>
    <xdr:to>
      <xdr:col>3</xdr:col>
      <xdr:colOff>847725</xdr:colOff>
      <xdr:row>7</xdr:row>
      <xdr:rowOff>66675</xdr:rowOff>
    </xdr:to>
    <xdr:pic>
      <xdr:nvPicPr>
        <xdr:cNvPr id="17589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9" t="-977" r="35484" b="2"/>
        <a:stretch>
          <a:fillRect/>
        </a:stretch>
      </xdr:blipFill>
      <xdr:spPr bwMode="auto">
        <a:xfrm>
          <a:off x="2333625" y="238125"/>
          <a:ext cx="34671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49</xdr:row>
      <xdr:rowOff>38100</xdr:rowOff>
    </xdr:from>
    <xdr:to>
      <xdr:col>5</xdr:col>
      <xdr:colOff>1200150</xdr:colOff>
      <xdr:row>54</xdr:row>
      <xdr:rowOff>47625</xdr:rowOff>
    </xdr:to>
    <xdr:pic>
      <xdr:nvPicPr>
        <xdr:cNvPr id="17590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91675"/>
          <a:ext cx="85534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523874</xdr:colOff>
      <xdr:row>0</xdr:row>
      <xdr:rowOff>0</xdr:rowOff>
    </xdr:from>
    <xdr:to>
      <xdr:col>6</xdr:col>
      <xdr:colOff>295274</xdr:colOff>
      <xdr:row>3</xdr:row>
      <xdr:rowOff>35781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9" t="-977" r="35484" b="2"/>
        <a:stretch>
          <a:fillRect/>
        </a:stretch>
      </xdr:blipFill>
      <xdr:spPr bwMode="auto">
        <a:xfrm>
          <a:off x="1285874" y="0"/>
          <a:ext cx="3609975" cy="597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47626</xdr:rowOff>
    </xdr:from>
    <xdr:to>
      <xdr:col>9</xdr:col>
      <xdr:colOff>0</xdr:colOff>
      <xdr:row>57</xdr:row>
      <xdr:rowOff>171449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01201"/>
          <a:ext cx="6534150" cy="847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="95" zoomScaleNormal="95" workbookViewId="0">
      <selection activeCell="F20" sqref="F20"/>
    </sheetView>
  </sheetViews>
  <sheetFormatPr defaultColWidth="11.42578125" defaultRowHeight="14.25" x14ac:dyDescent="0.2"/>
  <cols>
    <col min="1" max="2" width="11.42578125" style="1" customWidth="1"/>
    <col min="3" max="3" width="5.7109375" style="1" customWidth="1"/>
    <col min="4" max="4" width="11.5703125" style="1" customWidth="1"/>
    <col min="5" max="5" width="11.42578125" style="1" customWidth="1"/>
    <col min="6" max="6" width="13.140625" style="1" customWidth="1"/>
    <col min="7" max="7" width="2.7109375" style="1" customWidth="1"/>
    <col min="8" max="8" width="22" style="1" customWidth="1"/>
    <col min="9" max="10" width="11.42578125" style="1"/>
    <col min="11" max="11" width="15.28515625" style="1" bestFit="1" customWidth="1"/>
    <col min="12" max="12" width="16.5703125" style="1" bestFit="1" customWidth="1"/>
    <col min="13" max="16384" width="11.42578125" style="1"/>
  </cols>
  <sheetData>
    <row r="1" spans="1:11" x14ac:dyDescent="0.2">
      <c r="A1" s="5"/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5"/>
      <c r="G2" s="5"/>
      <c r="H2" s="5"/>
      <c r="I2" s="5"/>
    </row>
    <row r="3" spans="1:11" x14ac:dyDescent="0.2">
      <c r="A3" s="5"/>
      <c r="B3" s="5"/>
      <c r="C3" s="5"/>
      <c r="D3" s="5"/>
      <c r="E3" s="5"/>
      <c r="F3" s="5"/>
      <c r="G3" s="5"/>
      <c r="H3" s="5"/>
      <c r="I3" s="5"/>
    </row>
    <row r="4" spans="1:11" x14ac:dyDescent="0.2">
      <c r="A4" s="5"/>
      <c r="B4" s="5"/>
      <c r="C4" s="5"/>
      <c r="D4" s="5"/>
      <c r="E4" s="5"/>
      <c r="F4" s="5"/>
      <c r="G4" s="5"/>
      <c r="H4" s="5"/>
      <c r="I4" s="5"/>
    </row>
    <row r="5" spans="1:11" ht="15" customHeight="1" x14ac:dyDescent="0.2">
      <c r="A5" s="5"/>
      <c r="B5" s="5"/>
      <c r="C5" s="5"/>
      <c r="D5" s="5"/>
      <c r="E5" s="5"/>
      <c r="F5" s="5"/>
      <c r="G5" s="5"/>
      <c r="H5" s="5"/>
      <c r="I5" s="5"/>
    </row>
    <row r="6" spans="1:11" ht="24" customHeight="1" x14ac:dyDescent="0.2">
      <c r="A6" s="183"/>
      <c r="B6" s="183"/>
      <c r="C6" s="183"/>
      <c r="D6" s="183"/>
      <c r="E6" s="183"/>
      <c r="F6" s="183"/>
      <c r="G6" s="183"/>
      <c r="H6" s="183"/>
      <c r="I6" s="5"/>
      <c r="J6" s="182"/>
      <c r="K6" s="182"/>
    </row>
    <row r="7" spans="1:11" ht="14.25" customHeight="1" x14ac:dyDescent="0.25">
      <c r="A7" s="184" t="s">
        <v>72</v>
      </c>
      <c r="B7" s="184"/>
      <c r="C7" s="184"/>
      <c r="D7" s="184"/>
      <c r="E7" s="184"/>
      <c r="F7" s="184"/>
      <c r="G7" s="184"/>
      <c r="H7" s="184"/>
    </row>
    <row r="8" spans="1:11" ht="14.25" customHeight="1" x14ac:dyDescent="0.25">
      <c r="A8" s="184" t="s">
        <v>11</v>
      </c>
      <c r="B8" s="184"/>
      <c r="C8" s="184"/>
      <c r="D8" s="184"/>
      <c r="E8" s="184"/>
      <c r="F8" s="184"/>
      <c r="G8" s="184"/>
      <c r="H8" s="184"/>
    </row>
    <row r="9" spans="1:11" ht="15" x14ac:dyDescent="0.25">
      <c r="D9" s="2"/>
    </row>
    <row r="11" spans="1:11" ht="15" x14ac:dyDescent="0.25">
      <c r="A11" s="185" t="s">
        <v>73</v>
      </c>
      <c r="B11" s="185"/>
      <c r="C11" s="185"/>
      <c r="D11" s="185"/>
      <c r="E11" s="185"/>
      <c r="F11" s="185"/>
      <c r="G11" s="185"/>
      <c r="H11" s="185"/>
    </row>
    <row r="12" spans="1:11" x14ac:dyDescent="0.2">
      <c r="D12" s="7"/>
    </row>
    <row r="13" spans="1:11" ht="12" customHeight="1" x14ac:dyDescent="0.2">
      <c r="A13" s="8"/>
      <c r="B13" s="75"/>
      <c r="C13" s="75"/>
      <c r="D13" s="75"/>
      <c r="E13" s="76"/>
      <c r="F13" s="77" t="s">
        <v>91</v>
      </c>
      <c r="G13" s="78"/>
      <c r="H13" s="77" t="s">
        <v>92</v>
      </c>
    </row>
    <row r="14" spans="1:11" ht="18.75" x14ac:dyDescent="0.3">
      <c r="A14" s="8"/>
      <c r="B14" s="8"/>
      <c r="C14" s="8"/>
      <c r="D14" s="8"/>
      <c r="E14" s="72" t="s">
        <v>40</v>
      </c>
      <c r="F14" s="73">
        <v>2020</v>
      </c>
      <c r="G14" s="74"/>
      <c r="H14" s="73">
        <v>2019</v>
      </c>
    </row>
    <row r="15" spans="1:11" ht="15" x14ac:dyDescent="0.25">
      <c r="A15" s="8"/>
      <c r="B15" s="8"/>
      <c r="C15" s="8"/>
      <c r="D15" s="8"/>
      <c r="E15" s="8"/>
      <c r="F15" s="57"/>
      <c r="G15" s="57"/>
      <c r="H15" s="57"/>
    </row>
    <row r="16" spans="1:11" ht="15" customHeight="1" x14ac:dyDescent="0.2">
      <c r="A16" s="187"/>
      <c r="B16" s="188"/>
      <c r="C16" s="188"/>
      <c r="D16" s="188"/>
      <c r="E16" s="188"/>
      <c r="F16" s="188"/>
      <c r="G16" s="188"/>
      <c r="H16" s="189"/>
    </row>
    <row r="17" spans="1:12" ht="18.75" x14ac:dyDescent="0.2">
      <c r="A17" s="197" t="s">
        <v>0</v>
      </c>
      <c r="B17" s="197"/>
      <c r="C17" s="197"/>
      <c r="D17" s="197"/>
      <c r="E17" s="197"/>
      <c r="F17" s="197"/>
      <c r="G17" s="197"/>
      <c r="H17" s="197"/>
    </row>
    <row r="18" spans="1:12" ht="9" customHeight="1" x14ac:dyDescent="0.2">
      <c r="A18" s="190"/>
      <c r="B18" s="190"/>
      <c r="C18" s="190"/>
      <c r="D18" s="190"/>
      <c r="E18" s="190"/>
      <c r="F18" s="190"/>
      <c r="G18" s="190"/>
      <c r="H18" s="190"/>
    </row>
    <row r="19" spans="1:12" s="42" customFormat="1" ht="16.5" customHeight="1" x14ac:dyDescent="0.2">
      <c r="A19" s="193" t="s">
        <v>84</v>
      </c>
      <c r="B19" s="193"/>
      <c r="C19" s="193"/>
      <c r="D19" s="193"/>
      <c r="E19" s="44" t="s">
        <v>41</v>
      </c>
      <c r="F19" s="45">
        <v>2190126</v>
      </c>
      <c r="G19" s="46"/>
      <c r="H19" s="45">
        <v>5316642</v>
      </c>
    </row>
    <row r="20" spans="1:12" s="42" customFormat="1" ht="16.5" customHeight="1" x14ac:dyDescent="0.2">
      <c r="A20" s="192" t="s">
        <v>85</v>
      </c>
      <c r="B20" s="192"/>
      <c r="C20" s="192"/>
      <c r="D20" s="192"/>
      <c r="E20" s="51" t="s">
        <v>42</v>
      </c>
      <c r="F20" s="52">
        <v>38972504</v>
      </c>
      <c r="G20" s="53"/>
      <c r="H20" s="52">
        <v>40278550</v>
      </c>
      <c r="K20" s="175"/>
      <c r="L20" s="175"/>
    </row>
    <row r="21" spans="1:12" s="42" customFormat="1" ht="16.5" customHeight="1" x14ac:dyDescent="0.2">
      <c r="A21" s="193" t="s">
        <v>86</v>
      </c>
      <c r="B21" s="193"/>
      <c r="C21" s="193"/>
      <c r="D21" s="193"/>
      <c r="E21" s="44" t="s">
        <v>43</v>
      </c>
      <c r="F21" s="49">
        <v>197132</v>
      </c>
      <c r="G21" s="48"/>
      <c r="H21" s="49">
        <v>93173</v>
      </c>
      <c r="I21" s="43"/>
      <c r="K21" s="175"/>
      <c r="L21" s="175"/>
    </row>
    <row r="22" spans="1:12" s="42" customFormat="1" ht="16.5" customHeight="1" x14ac:dyDescent="0.2">
      <c r="A22" s="192" t="s">
        <v>87</v>
      </c>
      <c r="B22" s="192"/>
      <c r="C22" s="192"/>
      <c r="D22" s="192"/>
      <c r="E22" s="51" t="s">
        <v>44</v>
      </c>
      <c r="F22" s="52">
        <v>1493102</v>
      </c>
      <c r="G22" s="53"/>
      <c r="H22" s="52">
        <v>1461428</v>
      </c>
      <c r="K22" s="175"/>
      <c r="L22" s="175"/>
    </row>
    <row r="23" spans="1:12" s="42" customFormat="1" ht="16.5" customHeight="1" x14ac:dyDescent="0.2">
      <c r="A23" s="193" t="s">
        <v>88</v>
      </c>
      <c r="B23" s="193"/>
      <c r="C23" s="193"/>
      <c r="D23" s="193"/>
      <c r="E23" s="44" t="s">
        <v>45</v>
      </c>
      <c r="F23" s="47">
        <v>199769</v>
      </c>
      <c r="G23" s="48"/>
      <c r="H23" s="47">
        <v>586626</v>
      </c>
      <c r="K23" s="175"/>
      <c r="L23" s="175"/>
    </row>
    <row r="24" spans="1:12" s="42" customFormat="1" ht="16.5" customHeight="1" x14ac:dyDescent="0.2">
      <c r="A24" s="192" t="s">
        <v>89</v>
      </c>
      <c r="B24" s="192"/>
      <c r="C24" s="192"/>
      <c r="D24" s="192"/>
      <c r="E24" s="51" t="s">
        <v>46</v>
      </c>
      <c r="F24" s="52">
        <v>4345931</v>
      </c>
      <c r="G24" s="53"/>
      <c r="H24" s="52">
        <v>2464365</v>
      </c>
      <c r="K24" s="175"/>
      <c r="L24" s="175"/>
    </row>
    <row r="25" spans="1:12" ht="15.75" x14ac:dyDescent="0.25">
      <c r="A25" s="194"/>
      <c r="B25" s="195"/>
      <c r="C25" s="195"/>
      <c r="D25" s="195"/>
      <c r="E25" s="94"/>
      <c r="F25" s="101">
        <f>SUM(F19:F24)</f>
        <v>47398564</v>
      </c>
      <c r="G25" s="102"/>
      <c r="H25" s="101">
        <f>SUM(H19:H24)</f>
        <v>50200784</v>
      </c>
      <c r="K25" s="176"/>
      <c r="L25" s="176"/>
    </row>
    <row r="26" spans="1:12" ht="15" x14ac:dyDescent="0.25">
      <c r="F26" s="14"/>
      <c r="G26" s="12"/>
      <c r="H26" s="14"/>
      <c r="K26" s="176"/>
      <c r="L26" s="176"/>
    </row>
    <row r="27" spans="1:12" ht="15" customHeight="1" x14ac:dyDescent="0.2">
      <c r="A27" s="199"/>
      <c r="B27" s="199"/>
      <c r="C27" s="199"/>
      <c r="D27" s="199"/>
      <c r="E27" s="199"/>
      <c r="F27" s="199"/>
      <c r="G27" s="199"/>
      <c r="H27" s="199"/>
      <c r="K27" s="176"/>
      <c r="L27" s="176"/>
    </row>
    <row r="28" spans="1:12" ht="18.75" customHeight="1" x14ac:dyDescent="0.3">
      <c r="A28" s="69" t="s">
        <v>25</v>
      </c>
      <c r="B28" s="70"/>
      <c r="C28" s="200"/>
      <c r="D28" s="200"/>
      <c r="E28" s="200"/>
      <c r="F28" s="200"/>
      <c r="G28" s="200"/>
      <c r="H28" s="200"/>
      <c r="K28" s="176"/>
      <c r="L28" s="176"/>
    </row>
    <row r="29" spans="1:12" ht="9" customHeight="1" x14ac:dyDescent="0.25">
      <c r="A29" s="191"/>
      <c r="B29" s="191"/>
      <c r="C29" s="191"/>
      <c r="D29" s="191"/>
      <c r="E29" s="191"/>
      <c r="F29" s="191"/>
      <c r="G29" s="191"/>
      <c r="H29" s="191"/>
      <c r="K29" s="176"/>
      <c r="L29" s="176"/>
    </row>
    <row r="30" spans="1:12" ht="16.5" customHeight="1" x14ac:dyDescent="0.2">
      <c r="A30" s="62" t="s">
        <v>47</v>
      </c>
      <c r="B30" s="62"/>
      <c r="C30" s="62"/>
      <c r="D30" s="63"/>
      <c r="E30" s="51" t="s">
        <v>65</v>
      </c>
      <c r="F30" s="64">
        <v>10033</v>
      </c>
      <c r="G30" s="65"/>
      <c r="H30" s="172">
        <v>15971</v>
      </c>
      <c r="K30" s="176"/>
      <c r="L30" s="176"/>
    </row>
    <row r="31" spans="1:12" ht="16.5" customHeight="1" x14ac:dyDescent="0.2">
      <c r="A31" s="193" t="s">
        <v>49</v>
      </c>
      <c r="B31" s="193"/>
      <c r="C31" s="193"/>
      <c r="D31" s="59"/>
      <c r="E31" s="44" t="s">
        <v>48</v>
      </c>
      <c r="F31" s="60">
        <v>6729298</v>
      </c>
      <c r="G31" s="61"/>
      <c r="H31" s="60">
        <v>6492867</v>
      </c>
      <c r="K31" s="176"/>
      <c r="L31" s="176"/>
    </row>
    <row r="32" spans="1:12" ht="16.5" customHeight="1" x14ac:dyDescent="0.2">
      <c r="A32" s="192" t="s">
        <v>50</v>
      </c>
      <c r="B32" s="192"/>
      <c r="C32" s="192"/>
      <c r="D32" s="63"/>
      <c r="E32" s="51" t="s">
        <v>48</v>
      </c>
      <c r="F32" s="64">
        <v>4242910</v>
      </c>
      <c r="G32" s="66"/>
      <c r="H32" s="172">
        <v>5031028</v>
      </c>
      <c r="K32" s="176"/>
      <c r="L32" s="176"/>
    </row>
    <row r="33" spans="1:12" ht="16.5" customHeight="1" x14ac:dyDescent="0.2">
      <c r="A33" s="198"/>
      <c r="B33" s="198"/>
      <c r="C33" s="198"/>
      <c r="D33" s="103"/>
      <c r="E33" s="103"/>
      <c r="F33" s="104">
        <f>F31+F32+F30</f>
        <v>10982241</v>
      </c>
      <c r="G33" s="105"/>
      <c r="H33" s="106">
        <f>H31+H32+H30</f>
        <v>11539866</v>
      </c>
      <c r="K33" s="176"/>
      <c r="L33" s="176"/>
    </row>
    <row r="34" spans="1:12" x14ac:dyDescent="0.2">
      <c r="A34" s="199"/>
      <c r="B34" s="199"/>
      <c r="C34" s="199"/>
      <c r="D34" s="8"/>
      <c r="E34" s="8"/>
      <c r="F34" s="17"/>
      <c r="G34" s="17"/>
      <c r="H34" s="17"/>
      <c r="L34" s="176"/>
    </row>
    <row r="35" spans="1:12" x14ac:dyDescent="0.2">
      <c r="A35" s="199"/>
      <c r="B35" s="199"/>
      <c r="C35" s="199"/>
      <c r="D35" s="8"/>
      <c r="E35" s="8"/>
      <c r="F35" s="17"/>
      <c r="G35" s="17"/>
      <c r="H35" s="17"/>
      <c r="L35" s="176"/>
    </row>
    <row r="36" spans="1:12" ht="18.75" x14ac:dyDescent="0.2">
      <c r="A36" s="196" t="s">
        <v>90</v>
      </c>
      <c r="B36" s="196"/>
      <c r="C36" s="196"/>
      <c r="D36" s="98"/>
      <c r="E36" s="98"/>
      <c r="F36" s="107">
        <f>F25+F33</f>
        <v>58380805</v>
      </c>
      <c r="G36" s="108"/>
      <c r="H36" s="99">
        <f>H25+H33</f>
        <v>61740650</v>
      </c>
      <c r="L36" s="176"/>
    </row>
    <row r="37" spans="1:12" ht="15" x14ac:dyDescent="0.25">
      <c r="A37" s="10"/>
      <c r="F37" s="19"/>
      <c r="G37" s="18"/>
      <c r="H37" s="19"/>
      <c r="L37" s="176"/>
    </row>
    <row r="38" spans="1:12" ht="18" customHeight="1" x14ac:dyDescent="0.2">
      <c r="A38" s="186" t="s">
        <v>38</v>
      </c>
      <c r="B38" s="186"/>
      <c r="C38" s="186"/>
      <c r="D38" s="186"/>
      <c r="E38" s="186"/>
      <c r="F38" s="186"/>
      <c r="G38" s="186"/>
      <c r="H38" s="186"/>
      <c r="L38" s="176"/>
    </row>
    <row r="39" spans="1:12" x14ac:dyDescent="0.2">
      <c r="A39" s="182"/>
      <c r="B39" s="182"/>
      <c r="C39" s="182"/>
      <c r="D39" s="182"/>
      <c r="E39" s="182"/>
      <c r="F39" s="182"/>
      <c r="G39" s="182"/>
      <c r="H39" s="182"/>
      <c r="L39" s="176"/>
    </row>
    <row r="40" spans="1:12" x14ac:dyDescent="0.2">
      <c r="A40" s="3"/>
      <c r="B40" s="3"/>
      <c r="C40" s="3"/>
      <c r="D40" s="3"/>
      <c r="E40" s="3"/>
      <c r="F40" s="3"/>
      <c r="G40" s="3"/>
      <c r="H40" s="3"/>
    </row>
    <row r="41" spans="1:12" x14ac:dyDescent="0.2">
      <c r="A41" s="3"/>
      <c r="B41" s="3"/>
      <c r="C41" s="3"/>
      <c r="D41" s="3"/>
      <c r="E41" s="3"/>
      <c r="F41" s="3"/>
      <c r="G41" s="3"/>
      <c r="H41" s="3"/>
    </row>
    <row r="42" spans="1:12" ht="15" x14ac:dyDescent="0.25">
      <c r="A42" s="38"/>
      <c r="B42" s="41" t="s">
        <v>143</v>
      </c>
      <c r="C42" s="41"/>
      <c r="D42" s="41"/>
      <c r="E42" s="39"/>
      <c r="F42" s="38" t="s">
        <v>144</v>
      </c>
      <c r="G42" s="39"/>
      <c r="H42" s="39"/>
    </row>
    <row r="43" spans="1:12" ht="15" x14ac:dyDescent="0.25">
      <c r="A43" s="40" t="s">
        <v>131</v>
      </c>
      <c r="B43" s="39"/>
      <c r="C43" s="39"/>
      <c r="D43" s="39"/>
      <c r="E43" s="39"/>
      <c r="F43" s="41" t="s">
        <v>83</v>
      </c>
      <c r="G43" s="39"/>
      <c r="H43" s="39"/>
    </row>
    <row r="44" spans="1:12" ht="15" x14ac:dyDescent="0.25">
      <c r="A44" s="4"/>
      <c r="B44" s="3"/>
      <c r="C44" s="3"/>
      <c r="D44" s="3"/>
      <c r="E44" s="3"/>
      <c r="F44" s="2"/>
      <c r="G44" s="3"/>
      <c r="H44" s="3"/>
    </row>
    <row r="45" spans="1:12" ht="15" x14ac:dyDescent="0.25">
      <c r="A45" s="4"/>
      <c r="B45" s="3"/>
      <c r="C45" s="3"/>
      <c r="D45" s="3"/>
      <c r="E45" s="3"/>
      <c r="F45" s="2"/>
      <c r="G45" s="3"/>
      <c r="H45" s="3"/>
    </row>
    <row r="46" spans="1:12" ht="15" x14ac:dyDescent="0.25">
      <c r="F46" s="11"/>
      <c r="G46" s="17"/>
      <c r="H46" s="11"/>
    </row>
    <row r="47" spans="1:12" ht="15" x14ac:dyDescent="0.25">
      <c r="A47" s="38" t="s">
        <v>145</v>
      </c>
      <c r="B47" s="39"/>
      <c r="C47" s="39"/>
      <c r="F47" s="10" t="s">
        <v>146</v>
      </c>
      <c r="G47" s="10"/>
      <c r="H47" s="10"/>
      <c r="I47" s="10"/>
    </row>
    <row r="48" spans="1:12" ht="15" x14ac:dyDescent="0.25">
      <c r="A48" s="41"/>
      <c r="B48" s="41" t="s">
        <v>149</v>
      </c>
      <c r="C48" s="41"/>
      <c r="D48" s="10"/>
      <c r="F48" s="10" t="s">
        <v>132</v>
      </c>
      <c r="G48" s="10"/>
      <c r="H48" s="10"/>
      <c r="I48" s="10"/>
    </row>
    <row r="52" spans="1:8" x14ac:dyDescent="0.2">
      <c r="A52" s="20"/>
      <c r="B52" s="5"/>
      <c r="C52" s="5"/>
      <c r="D52" s="5"/>
      <c r="E52" s="5"/>
      <c r="F52" s="5"/>
      <c r="G52" s="5"/>
      <c r="H52" s="5"/>
    </row>
    <row r="53" spans="1:8" x14ac:dyDescent="0.2">
      <c r="A53" s="20"/>
      <c r="B53" s="5"/>
      <c r="C53" s="5"/>
      <c r="D53" s="5"/>
      <c r="E53" s="5"/>
      <c r="F53" s="5"/>
      <c r="G53" s="5"/>
      <c r="H53" s="5"/>
    </row>
    <row r="54" spans="1:8" x14ac:dyDescent="0.2">
      <c r="A54" s="20"/>
      <c r="B54" s="5"/>
      <c r="C54" s="5"/>
      <c r="D54" s="5"/>
      <c r="E54" s="5"/>
      <c r="F54" s="5"/>
      <c r="G54" s="5"/>
      <c r="H54" s="5"/>
    </row>
    <row r="55" spans="1:8" x14ac:dyDescent="0.2">
      <c r="A55" s="20"/>
      <c r="B55" s="5"/>
      <c r="C55" s="5"/>
      <c r="D55" s="5"/>
      <c r="E55" s="5"/>
      <c r="F55" s="5"/>
      <c r="G55" s="5"/>
      <c r="H55" s="5"/>
    </row>
    <row r="56" spans="1:8" x14ac:dyDescent="0.2">
      <c r="A56" s="20"/>
      <c r="B56" s="5"/>
      <c r="C56" s="5"/>
      <c r="D56" s="5"/>
      <c r="E56" s="5"/>
      <c r="F56" s="5"/>
      <c r="G56" s="5"/>
      <c r="H56" s="5"/>
    </row>
  </sheetData>
  <mergeCells count="26">
    <mergeCell ref="A34:C34"/>
    <mergeCell ref="A35:C35"/>
    <mergeCell ref="A19:D19"/>
    <mergeCell ref="A27:H27"/>
    <mergeCell ref="C28:H28"/>
    <mergeCell ref="A39:H39"/>
    <mergeCell ref="A38:H38"/>
    <mergeCell ref="A16:H16"/>
    <mergeCell ref="A18:H18"/>
    <mergeCell ref="A29:H29"/>
    <mergeCell ref="A20:D20"/>
    <mergeCell ref="A21:D21"/>
    <mergeCell ref="A22:D22"/>
    <mergeCell ref="A23:D23"/>
    <mergeCell ref="A24:D24"/>
    <mergeCell ref="A25:D25"/>
    <mergeCell ref="A36:C36"/>
    <mergeCell ref="A17:H17"/>
    <mergeCell ref="A31:C31"/>
    <mergeCell ref="A32:C32"/>
    <mergeCell ref="A33:C33"/>
    <mergeCell ref="J6:K6"/>
    <mergeCell ref="A6:H6"/>
    <mergeCell ref="A7:H7"/>
    <mergeCell ref="A8:H8"/>
    <mergeCell ref="A11:H11"/>
  </mergeCells>
  <phoneticPr fontId="0" type="noConversion"/>
  <printOptions horizontalCentered="1"/>
  <pageMargins left="0.98425196850393704" right="0.78740157480314965" top="0.62992125984251968" bottom="0.31496062992125984" header="0.51181102362204722" footer="0.27559055118110237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"/>
  <sheetViews>
    <sheetView showGridLines="0" tabSelected="1" topLeftCell="A43" zoomScale="110" zoomScaleNormal="110" zoomScaleSheetLayoutView="100" workbookViewId="0">
      <selection activeCell="J49" sqref="J49"/>
    </sheetView>
  </sheetViews>
  <sheetFormatPr defaultRowHeight="14.25" x14ac:dyDescent="0.2"/>
  <cols>
    <col min="1" max="1" width="12.42578125" style="1" customWidth="1"/>
    <col min="2" max="3" width="9.140625" style="1"/>
    <col min="4" max="4" width="11.28515625" style="1" customWidth="1"/>
    <col min="5" max="5" width="9.140625" style="1"/>
    <col min="6" max="6" width="16.140625" style="1" bestFit="1" customWidth="1"/>
    <col min="7" max="7" width="4.140625" style="1" customWidth="1"/>
    <col min="8" max="8" width="17.85546875" style="1" customWidth="1"/>
    <col min="9" max="9" width="18.140625" style="1" customWidth="1"/>
    <col min="10" max="10" width="15.85546875" style="1" bestFit="1" customWidth="1"/>
    <col min="11" max="16384" width="9.140625" style="1"/>
  </cols>
  <sheetData>
    <row r="1" spans="1:256" ht="12.75" customHeight="1" x14ac:dyDescent="0.2">
      <c r="A1" s="5"/>
      <c r="B1" s="5"/>
      <c r="C1" s="5"/>
      <c r="D1" s="5"/>
      <c r="E1" s="5"/>
      <c r="F1" s="5"/>
      <c r="G1" s="5"/>
      <c r="H1" s="5"/>
      <c r="I1" s="7"/>
      <c r="J1" s="182"/>
      <c r="K1" s="182"/>
    </row>
    <row r="2" spans="1:256" x14ac:dyDescent="0.2">
      <c r="A2" s="5"/>
      <c r="B2" s="5"/>
      <c r="C2" s="5"/>
      <c r="D2" s="5"/>
      <c r="E2" s="5"/>
      <c r="F2" s="5"/>
      <c r="G2" s="5"/>
      <c r="H2" s="5"/>
    </row>
    <row r="3" spans="1:256" x14ac:dyDescent="0.2">
      <c r="A3" s="5"/>
      <c r="B3" s="5"/>
      <c r="C3" s="5"/>
      <c r="D3" s="5"/>
      <c r="E3" s="5"/>
      <c r="F3" s="5"/>
      <c r="G3" s="5"/>
      <c r="H3" s="5"/>
    </row>
    <row r="4" spans="1:256" ht="14.25" customHeight="1" x14ac:dyDescent="0.2">
      <c r="A4" s="5"/>
      <c r="B4" s="5"/>
      <c r="C4" s="5"/>
      <c r="D4" s="5"/>
      <c r="E4" s="5"/>
      <c r="F4" s="5"/>
      <c r="G4" s="5"/>
      <c r="H4" s="5"/>
    </row>
    <row r="5" spans="1:256" ht="14.2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ht="14.25" customHeight="1" x14ac:dyDescent="0.2">
      <c r="A6" s="204"/>
      <c r="B6" s="204"/>
      <c r="C6" s="204"/>
      <c r="D6" s="204"/>
      <c r="E6" s="204"/>
      <c r="F6" s="204"/>
      <c r="G6" s="204"/>
      <c r="H6" s="20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ht="14.25" customHeight="1" x14ac:dyDescent="0.2">
      <c r="A7" s="6"/>
      <c r="B7" s="6"/>
      <c r="C7" s="6"/>
      <c r="D7" s="6"/>
      <c r="E7" s="6"/>
      <c r="F7" s="6"/>
      <c r="G7" s="6"/>
      <c r="H7" s="6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ht="14.25" customHeight="1" x14ac:dyDescent="0.25">
      <c r="A8" s="185" t="s">
        <v>74</v>
      </c>
      <c r="B8" s="185"/>
      <c r="C8" s="185"/>
      <c r="D8" s="185"/>
      <c r="E8" s="185"/>
      <c r="F8" s="185"/>
      <c r="G8" s="185"/>
      <c r="H8" s="18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ht="14.25" customHeight="1" x14ac:dyDescent="0.25">
      <c r="A9" s="185" t="s">
        <v>11</v>
      </c>
      <c r="B9" s="185"/>
      <c r="C9" s="185"/>
      <c r="D9" s="185"/>
      <c r="E9" s="185"/>
      <c r="F9" s="185"/>
      <c r="G9" s="185"/>
      <c r="H9" s="185"/>
    </row>
    <row r="10" spans="1:256" ht="15" x14ac:dyDescent="0.25">
      <c r="A10" s="3"/>
      <c r="B10" s="3"/>
      <c r="C10" s="3"/>
      <c r="E10" s="2"/>
      <c r="G10" s="3"/>
      <c r="H10" s="3"/>
    </row>
    <row r="11" spans="1:256" ht="15" x14ac:dyDescent="0.25">
      <c r="A11" s="3"/>
      <c r="B11" s="3"/>
      <c r="C11" s="3"/>
      <c r="E11" s="2"/>
      <c r="G11" s="3"/>
      <c r="H11" s="3"/>
    </row>
    <row r="12" spans="1:256" ht="15" x14ac:dyDescent="0.25">
      <c r="A12" s="185" t="s">
        <v>75</v>
      </c>
      <c r="B12" s="185"/>
      <c r="C12" s="185"/>
      <c r="D12" s="185"/>
      <c r="E12" s="185"/>
      <c r="F12" s="185"/>
      <c r="G12" s="185"/>
      <c r="H12" s="185"/>
    </row>
    <row r="13" spans="1:256" ht="12" customHeight="1" x14ac:dyDescent="0.2">
      <c r="A13" s="8"/>
      <c r="B13" s="75"/>
      <c r="C13" s="75"/>
      <c r="D13" s="75"/>
      <c r="E13" s="76"/>
      <c r="F13" s="78" t="s">
        <v>100</v>
      </c>
      <c r="G13" s="78"/>
      <c r="H13" s="78" t="s">
        <v>100</v>
      </c>
    </row>
    <row r="14" spans="1:256" ht="18.75" x14ac:dyDescent="0.3">
      <c r="A14" s="8"/>
      <c r="B14" s="8"/>
      <c r="C14" s="8"/>
      <c r="D14" s="8"/>
      <c r="E14" s="72" t="s">
        <v>40</v>
      </c>
      <c r="F14" s="73">
        <v>2020</v>
      </c>
      <c r="G14" s="74"/>
      <c r="H14" s="73">
        <v>2019</v>
      </c>
    </row>
    <row r="15" spans="1:256" ht="15" x14ac:dyDescent="0.25">
      <c r="A15" s="8"/>
      <c r="B15" s="8"/>
      <c r="C15" s="8"/>
      <c r="D15" s="8"/>
      <c r="E15" s="8"/>
      <c r="F15" s="57"/>
      <c r="G15" s="57"/>
      <c r="H15" s="57"/>
    </row>
    <row r="16" spans="1:256" x14ac:dyDescent="0.2">
      <c r="A16" s="187"/>
      <c r="B16" s="188"/>
      <c r="C16" s="188"/>
      <c r="D16" s="188"/>
      <c r="E16" s="188"/>
      <c r="F16" s="188"/>
      <c r="G16" s="188"/>
      <c r="H16" s="189"/>
    </row>
    <row r="17" spans="1:10" ht="18.75" x14ac:dyDescent="0.2">
      <c r="A17" s="197" t="s">
        <v>0</v>
      </c>
      <c r="B17" s="197"/>
      <c r="C17" s="197"/>
      <c r="D17" s="197"/>
      <c r="E17" s="197"/>
      <c r="F17" s="197"/>
      <c r="G17" s="197"/>
      <c r="H17" s="197"/>
    </row>
    <row r="18" spans="1:10" ht="9" customHeight="1" x14ac:dyDescent="0.2">
      <c r="E18" s="3"/>
    </row>
    <row r="19" spans="1:10" ht="15.75" x14ac:dyDescent="0.2">
      <c r="A19" s="192" t="s">
        <v>93</v>
      </c>
      <c r="B19" s="192"/>
      <c r="C19" s="192"/>
      <c r="D19" s="192"/>
      <c r="E19" s="51" t="s">
        <v>121</v>
      </c>
      <c r="F19" s="66">
        <v>9537843</v>
      </c>
      <c r="G19" s="66"/>
      <c r="H19" s="66">
        <v>7335010</v>
      </c>
      <c r="J19" s="176"/>
    </row>
    <row r="20" spans="1:10" ht="15.75" x14ac:dyDescent="0.2">
      <c r="A20" s="193" t="s">
        <v>94</v>
      </c>
      <c r="B20" s="193"/>
      <c r="C20" s="193"/>
      <c r="D20" s="193"/>
      <c r="E20" s="44"/>
      <c r="F20" s="79">
        <v>2097985</v>
      </c>
      <c r="G20" s="61"/>
      <c r="H20" s="79">
        <v>2034293</v>
      </c>
      <c r="J20" s="176"/>
    </row>
    <row r="21" spans="1:10" ht="15.75" x14ac:dyDescent="0.2">
      <c r="A21" s="192" t="s">
        <v>95</v>
      </c>
      <c r="B21" s="192"/>
      <c r="C21" s="192"/>
      <c r="D21" s="192"/>
      <c r="E21" s="51"/>
      <c r="F21" s="66">
        <v>1254712</v>
      </c>
      <c r="G21" s="66"/>
      <c r="H21" s="66">
        <v>1283126</v>
      </c>
      <c r="J21" s="176"/>
    </row>
    <row r="22" spans="1:10" ht="15.75" x14ac:dyDescent="0.2">
      <c r="A22" s="193" t="s">
        <v>96</v>
      </c>
      <c r="B22" s="193"/>
      <c r="C22" s="193"/>
      <c r="D22" s="193"/>
      <c r="E22" s="44"/>
      <c r="F22" s="61">
        <v>0</v>
      </c>
      <c r="G22" s="61"/>
      <c r="H22" s="61">
        <v>0</v>
      </c>
      <c r="J22" s="176"/>
    </row>
    <row r="23" spans="1:10" ht="15.75" x14ac:dyDescent="0.2">
      <c r="A23" s="192" t="s">
        <v>97</v>
      </c>
      <c r="B23" s="192"/>
      <c r="C23" s="192"/>
      <c r="D23" s="192"/>
      <c r="E23" s="51" t="s">
        <v>61</v>
      </c>
      <c r="F23" s="66">
        <v>5677240</v>
      </c>
      <c r="G23" s="66"/>
      <c r="H23" s="66">
        <v>5479272</v>
      </c>
      <c r="J23" s="176"/>
    </row>
    <row r="24" spans="1:10" ht="15.75" x14ac:dyDescent="0.2">
      <c r="A24" s="193" t="s">
        <v>98</v>
      </c>
      <c r="B24" s="193"/>
      <c r="C24" s="193"/>
      <c r="D24" s="193"/>
      <c r="E24" s="44" t="s">
        <v>60</v>
      </c>
      <c r="F24" s="61">
        <v>5703.82</v>
      </c>
      <c r="G24" s="61"/>
      <c r="H24" s="61">
        <v>764245</v>
      </c>
      <c r="J24" s="176"/>
    </row>
    <row r="25" spans="1:10" ht="15.75" x14ac:dyDescent="0.2">
      <c r="A25" s="192" t="s">
        <v>99</v>
      </c>
      <c r="B25" s="192"/>
      <c r="C25" s="192"/>
      <c r="D25" s="192"/>
      <c r="E25" s="51" t="s">
        <v>62</v>
      </c>
      <c r="F25" s="66">
        <v>301021</v>
      </c>
      <c r="G25" s="66"/>
      <c r="H25" s="66">
        <v>321179</v>
      </c>
      <c r="J25" s="176"/>
    </row>
    <row r="26" spans="1:10" ht="15.75" x14ac:dyDescent="0.2">
      <c r="A26" s="202"/>
      <c r="B26" s="202"/>
      <c r="C26" s="202"/>
      <c r="D26" s="202"/>
      <c r="E26" s="92"/>
      <c r="F26" s="93">
        <f>SUM(F19:F25)</f>
        <v>18874504.82</v>
      </c>
      <c r="G26" s="93"/>
      <c r="H26" s="93">
        <f>SUM(H19:H25)</f>
        <v>17217125</v>
      </c>
      <c r="J26" s="176"/>
    </row>
    <row r="27" spans="1:10" ht="14.25" customHeight="1" x14ac:dyDescent="0.2">
      <c r="A27" s="58"/>
      <c r="B27" s="58"/>
      <c r="C27" s="58"/>
      <c r="D27" s="58"/>
      <c r="E27" s="44"/>
      <c r="F27" s="80"/>
      <c r="G27" s="80"/>
      <c r="H27" s="80"/>
      <c r="J27" s="176"/>
    </row>
    <row r="28" spans="1:10" ht="15" x14ac:dyDescent="0.25">
      <c r="E28" s="3"/>
      <c r="F28" s="22"/>
      <c r="G28" s="21"/>
      <c r="H28" s="22"/>
      <c r="J28" s="176"/>
    </row>
    <row r="29" spans="1:10" ht="18.75" x14ac:dyDescent="0.3">
      <c r="A29" s="69" t="s">
        <v>25</v>
      </c>
      <c r="B29" s="70"/>
      <c r="C29" s="200"/>
      <c r="D29" s="200"/>
      <c r="E29" s="200"/>
      <c r="F29" s="200"/>
      <c r="G29" s="200"/>
      <c r="H29" s="200"/>
    </row>
    <row r="30" spans="1:10" ht="9" customHeight="1" x14ac:dyDescent="0.3">
      <c r="A30" s="67"/>
      <c r="B30" s="68"/>
      <c r="C30" s="81"/>
      <c r="D30" s="81"/>
      <c r="E30" s="81"/>
      <c r="F30" s="81"/>
      <c r="G30" s="81"/>
      <c r="H30" s="81"/>
    </row>
    <row r="31" spans="1:10" ht="15.75" x14ac:dyDescent="0.25">
      <c r="A31" s="82" t="s">
        <v>55</v>
      </c>
      <c r="B31" s="82"/>
      <c r="C31" s="82"/>
      <c r="D31" s="82"/>
      <c r="E31" s="83" t="s">
        <v>54</v>
      </c>
      <c r="F31" s="85">
        <v>19706</v>
      </c>
      <c r="G31" s="84"/>
      <c r="H31" s="85">
        <v>2552055</v>
      </c>
    </row>
    <row r="32" spans="1:10" ht="15.75" x14ac:dyDescent="0.25">
      <c r="A32" s="94"/>
      <c r="B32" s="94"/>
      <c r="C32" s="94"/>
      <c r="D32" s="94"/>
      <c r="E32" s="95"/>
      <c r="F32" s="96">
        <f>F31</f>
        <v>19706</v>
      </c>
      <c r="G32" s="96"/>
      <c r="H32" s="96">
        <f>H31</f>
        <v>2552055</v>
      </c>
    </row>
    <row r="33" spans="1:10" x14ac:dyDescent="0.2">
      <c r="E33" s="3"/>
    </row>
    <row r="34" spans="1:10" ht="18.75" x14ac:dyDescent="0.3">
      <c r="A34" s="201" t="s">
        <v>8</v>
      </c>
      <c r="B34" s="201"/>
      <c r="C34" s="201"/>
      <c r="D34" s="201"/>
      <c r="E34" s="201"/>
      <c r="F34" s="201"/>
      <c r="G34" s="201"/>
      <c r="H34" s="201"/>
    </row>
    <row r="35" spans="1:10" ht="9" customHeight="1" x14ac:dyDescent="0.25">
      <c r="E35" s="3"/>
      <c r="F35" s="23"/>
      <c r="G35" s="24"/>
      <c r="H35" s="23"/>
    </row>
    <row r="36" spans="1:10" ht="15.75" x14ac:dyDescent="0.25">
      <c r="A36" s="203" t="s">
        <v>101</v>
      </c>
      <c r="B36" s="203"/>
      <c r="C36" s="203"/>
      <c r="D36" s="203"/>
      <c r="E36" s="87" t="s">
        <v>58</v>
      </c>
      <c r="F36" s="88">
        <v>45144417</v>
      </c>
      <c r="G36" s="88"/>
      <c r="H36" s="88">
        <v>45144417</v>
      </c>
    </row>
    <row r="37" spans="1:10" ht="15.75" x14ac:dyDescent="0.25">
      <c r="A37" s="205" t="s">
        <v>102</v>
      </c>
      <c r="B37" s="205"/>
      <c r="C37" s="205"/>
      <c r="D37" s="205"/>
      <c r="E37" s="55"/>
      <c r="F37" s="86">
        <v>49574</v>
      </c>
      <c r="G37" s="56"/>
      <c r="H37" s="86">
        <v>49574</v>
      </c>
    </row>
    <row r="38" spans="1:10" ht="15.75" x14ac:dyDescent="0.25">
      <c r="A38" s="174" t="s">
        <v>130</v>
      </c>
      <c r="B38" s="174"/>
      <c r="C38" s="174"/>
      <c r="D38" s="174"/>
      <c r="E38" s="55"/>
      <c r="F38" s="86">
        <v>-5707397</v>
      </c>
      <c r="G38" s="56"/>
      <c r="H38" s="86">
        <v>-3222521</v>
      </c>
      <c r="J38" s="176"/>
    </row>
    <row r="39" spans="1:10" ht="15.75" x14ac:dyDescent="0.25">
      <c r="A39" s="203" t="s">
        <v>103</v>
      </c>
      <c r="B39" s="203"/>
      <c r="C39" s="203"/>
      <c r="D39" s="203"/>
      <c r="E39" s="87" t="s">
        <v>59</v>
      </c>
      <c r="F39" s="88">
        <v>0</v>
      </c>
      <c r="G39" s="88"/>
      <c r="H39" s="88">
        <v>0</v>
      </c>
      <c r="J39" s="176"/>
    </row>
    <row r="40" spans="1:10" ht="15.75" x14ac:dyDescent="0.25">
      <c r="A40" s="205" t="s">
        <v>104</v>
      </c>
      <c r="B40" s="205"/>
      <c r="C40" s="205"/>
      <c r="D40" s="205"/>
      <c r="E40" s="50"/>
      <c r="F40" s="86">
        <v>0</v>
      </c>
      <c r="G40" s="56"/>
      <c r="H40" s="86">
        <v>0</v>
      </c>
      <c r="J40" s="176"/>
    </row>
    <row r="41" spans="1:10" ht="15.75" x14ac:dyDescent="0.25">
      <c r="A41" s="206"/>
      <c r="B41" s="206"/>
      <c r="C41" s="206"/>
      <c r="D41" s="206"/>
      <c r="E41" s="89"/>
      <c r="F41" s="90">
        <f>SUM(F36:F40)</f>
        <v>39486594</v>
      </c>
      <c r="G41" s="91"/>
      <c r="H41" s="90">
        <f>SUM(H36:H40)</f>
        <v>41971470</v>
      </c>
      <c r="J41" s="176"/>
    </row>
    <row r="42" spans="1:10" x14ac:dyDescent="0.2">
      <c r="F42" s="15"/>
      <c r="G42" s="15"/>
      <c r="H42" s="15"/>
      <c r="J42" s="176"/>
    </row>
    <row r="43" spans="1:10" ht="15.75" customHeight="1" x14ac:dyDescent="0.2">
      <c r="A43" s="97" t="s">
        <v>76</v>
      </c>
      <c r="B43" s="98"/>
      <c r="C43" s="98"/>
      <c r="D43" s="98"/>
      <c r="E43" s="98"/>
      <c r="F43" s="99">
        <f>F41+F26+F32</f>
        <v>58380804.82</v>
      </c>
      <c r="G43" s="100"/>
      <c r="H43" s="99">
        <f>H41+H26+H32</f>
        <v>61740650</v>
      </c>
    </row>
    <row r="44" spans="1:10" ht="15" x14ac:dyDescent="0.25">
      <c r="F44" s="25"/>
      <c r="G44" s="26"/>
      <c r="H44" s="25"/>
    </row>
    <row r="45" spans="1:10" x14ac:dyDescent="0.2">
      <c r="A45" s="182" t="s">
        <v>38</v>
      </c>
      <c r="B45" s="182"/>
      <c r="C45" s="182"/>
      <c r="D45" s="182"/>
      <c r="E45" s="182"/>
      <c r="F45" s="182"/>
      <c r="G45" s="182"/>
      <c r="H45" s="182"/>
    </row>
    <row r="46" spans="1:10" x14ac:dyDescent="0.2">
      <c r="A46" s="181"/>
      <c r="B46" s="181"/>
      <c r="C46" s="181"/>
      <c r="D46" s="181"/>
      <c r="E46" s="181"/>
      <c r="F46" s="181"/>
      <c r="G46" s="181"/>
      <c r="H46" s="181"/>
    </row>
    <row r="47" spans="1:10" x14ac:dyDescent="0.2">
      <c r="A47" s="3"/>
      <c r="B47" s="3"/>
      <c r="C47" s="3"/>
      <c r="D47" s="3"/>
      <c r="E47" s="3"/>
      <c r="F47" s="3"/>
      <c r="G47" s="3"/>
      <c r="H47" s="3"/>
    </row>
    <row r="48" spans="1:10" ht="15" x14ac:dyDescent="0.25">
      <c r="A48" s="38"/>
      <c r="B48" s="178" t="s">
        <v>143</v>
      </c>
      <c r="C48" s="178"/>
      <c r="D48" s="178"/>
      <c r="E48" s="180"/>
      <c r="F48" s="38" t="s">
        <v>144</v>
      </c>
      <c r="G48" s="180"/>
      <c r="H48" s="180"/>
    </row>
    <row r="49" spans="1:9" ht="15" x14ac:dyDescent="0.25">
      <c r="A49" s="40" t="s">
        <v>131</v>
      </c>
      <c r="B49" s="180"/>
      <c r="C49" s="180"/>
      <c r="D49" s="180"/>
      <c r="E49" s="180"/>
      <c r="F49" s="178" t="s">
        <v>151</v>
      </c>
      <c r="G49" s="180"/>
      <c r="H49" s="180"/>
    </row>
    <row r="50" spans="1:9" ht="15" customHeight="1" x14ac:dyDescent="0.25">
      <c r="A50" s="4"/>
      <c r="B50" s="177"/>
      <c r="C50" s="177"/>
      <c r="D50" s="177"/>
      <c r="E50" s="177"/>
      <c r="F50" s="179"/>
      <c r="G50" s="177"/>
      <c r="H50" s="177"/>
    </row>
    <row r="51" spans="1:9" ht="14.25" customHeight="1" x14ac:dyDescent="0.25">
      <c r="F51" s="11"/>
      <c r="G51" s="17"/>
      <c r="H51" s="11"/>
      <c r="I51" s="10"/>
    </row>
    <row r="52" spans="1:9" ht="15" x14ac:dyDescent="0.25">
      <c r="A52" s="38" t="s">
        <v>145</v>
      </c>
      <c r="B52" s="180"/>
      <c r="C52" s="180"/>
      <c r="F52" s="10" t="s">
        <v>146</v>
      </c>
      <c r="G52" s="10"/>
      <c r="H52" s="10"/>
      <c r="I52" s="10"/>
    </row>
    <row r="53" spans="1:9" ht="15" x14ac:dyDescent="0.25">
      <c r="A53" s="178"/>
      <c r="B53" s="178" t="s">
        <v>149</v>
      </c>
      <c r="C53" s="178"/>
      <c r="D53" s="10"/>
      <c r="F53" s="10" t="s">
        <v>132</v>
      </c>
      <c r="G53" s="10"/>
      <c r="H53" s="10"/>
    </row>
    <row r="54" spans="1:9" x14ac:dyDescent="0.2">
      <c r="A54" s="20"/>
      <c r="B54" s="5"/>
      <c r="C54" s="5"/>
      <c r="D54" s="5"/>
      <c r="E54" s="5"/>
      <c r="F54" s="5"/>
      <c r="G54" s="5"/>
      <c r="H54" s="5"/>
    </row>
    <row r="55" spans="1:9" x14ac:dyDescent="0.2">
      <c r="A55" s="20"/>
      <c r="B55" s="5"/>
      <c r="C55" s="5"/>
      <c r="D55" s="5"/>
      <c r="E55" s="5"/>
      <c r="F55" s="5"/>
      <c r="G55" s="5"/>
      <c r="H55" s="5"/>
    </row>
    <row r="56" spans="1:9" x14ac:dyDescent="0.2">
      <c r="A56" s="20"/>
      <c r="B56" s="5"/>
      <c r="C56" s="5"/>
      <c r="D56" s="5"/>
      <c r="E56" s="5"/>
      <c r="F56" s="5"/>
      <c r="G56" s="5"/>
      <c r="H56" s="5"/>
    </row>
    <row r="57" spans="1:9" x14ac:dyDescent="0.2">
      <c r="A57" s="20"/>
      <c r="B57" s="5"/>
      <c r="C57" s="5"/>
      <c r="D57" s="5"/>
      <c r="E57" s="5"/>
      <c r="F57" s="5"/>
      <c r="G57" s="5"/>
      <c r="H57" s="5"/>
    </row>
  </sheetData>
  <mergeCells count="23">
    <mergeCell ref="A37:D37"/>
    <mergeCell ref="A39:D39"/>
    <mergeCell ref="A40:D40"/>
    <mergeCell ref="A45:H45"/>
    <mergeCell ref="A41:D41"/>
    <mergeCell ref="A36:D36"/>
    <mergeCell ref="A6:H6"/>
    <mergeCell ref="A16:H16"/>
    <mergeCell ref="A17:H17"/>
    <mergeCell ref="C29:H29"/>
    <mergeCell ref="A19:D19"/>
    <mergeCell ref="A21:D21"/>
    <mergeCell ref="A22:D22"/>
    <mergeCell ref="A23:D23"/>
    <mergeCell ref="A24:D24"/>
    <mergeCell ref="A25:D25"/>
    <mergeCell ref="J1:K1"/>
    <mergeCell ref="A8:H8"/>
    <mergeCell ref="A9:H9"/>
    <mergeCell ref="A12:H12"/>
    <mergeCell ref="A34:H34"/>
    <mergeCell ref="A26:D26"/>
    <mergeCell ref="A20:D20"/>
  </mergeCells>
  <phoneticPr fontId="0" type="noConversion"/>
  <printOptions horizontalCentered="1"/>
  <pageMargins left="0.78740157480314965" right="0.78740157480314965" top="0.62992125984251968" bottom="0.31496062992125984" header="0.51181102362204722" footer="0.27559055118110237"/>
  <pageSetup paperSize="9" scale="90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0"/>
  <sheetViews>
    <sheetView showGridLines="0" topLeftCell="A22" zoomScaleNormal="100" workbookViewId="0">
      <selection activeCell="K57" sqref="K57"/>
    </sheetView>
  </sheetViews>
  <sheetFormatPr defaultColWidth="11.42578125" defaultRowHeight="14.25" x14ac:dyDescent="0.2"/>
  <cols>
    <col min="1" max="1" width="11.42578125" style="1" customWidth="1"/>
    <col min="2" max="2" width="10" style="1" customWidth="1"/>
    <col min="3" max="4" width="11.42578125" style="1" customWidth="1"/>
    <col min="5" max="5" width="17" style="1" customWidth="1"/>
    <col min="6" max="6" width="16.85546875" style="1" customWidth="1"/>
    <col min="7" max="7" width="2.5703125" style="1" customWidth="1"/>
    <col min="8" max="8" width="16.42578125" style="1" customWidth="1"/>
    <col min="9" max="10" width="11.42578125" style="1"/>
    <col min="11" max="11" width="13.5703125" style="1" bestFit="1" customWidth="1"/>
    <col min="12" max="12" width="15.7109375" style="1" bestFit="1" customWidth="1"/>
    <col min="13" max="16384" width="11.42578125" style="1"/>
  </cols>
  <sheetData>
    <row r="2" spans="1:9" ht="15" x14ac:dyDescent="0.25">
      <c r="A2" s="9"/>
      <c r="B2" s="9"/>
      <c r="C2" s="7"/>
      <c r="D2" s="7"/>
      <c r="E2" s="7"/>
      <c r="F2" s="7"/>
      <c r="G2" s="7"/>
      <c r="H2" s="7"/>
    </row>
    <row r="3" spans="1:9" x14ac:dyDescent="0.2">
      <c r="B3" s="5"/>
      <c r="C3" s="5"/>
      <c r="D3" s="5"/>
      <c r="E3" s="5"/>
      <c r="F3" s="7"/>
      <c r="G3" s="7"/>
    </row>
    <row r="4" spans="1:9" ht="15" x14ac:dyDescent="0.25">
      <c r="A4" s="4"/>
      <c r="B4" s="5"/>
      <c r="C4" s="5"/>
      <c r="D4" s="5"/>
      <c r="E4" s="5"/>
      <c r="F4" s="7"/>
      <c r="G4" s="7"/>
    </row>
    <row r="5" spans="1:9" ht="15" x14ac:dyDescent="0.2">
      <c r="A5" s="204"/>
      <c r="B5" s="204"/>
      <c r="C5" s="204"/>
      <c r="D5" s="204"/>
      <c r="E5" s="204"/>
      <c r="F5" s="204"/>
      <c r="G5" s="204"/>
      <c r="H5" s="204"/>
    </row>
    <row r="6" spans="1:9" ht="15" x14ac:dyDescent="0.2">
      <c r="A6" s="6"/>
      <c r="B6" s="6"/>
      <c r="C6" s="6"/>
      <c r="D6" s="6"/>
      <c r="E6" s="6"/>
      <c r="F6" s="6"/>
      <c r="G6" s="6"/>
      <c r="H6" s="6"/>
    </row>
    <row r="7" spans="1:9" ht="15" customHeight="1" x14ac:dyDescent="0.25">
      <c r="A7" s="185" t="s">
        <v>51</v>
      </c>
      <c r="B7" s="185"/>
      <c r="C7" s="185"/>
      <c r="D7" s="185"/>
      <c r="E7" s="185"/>
      <c r="F7" s="185"/>
      <c r="G7" s="185"/>
      <c r="H7" s="185"/>
    </row>
    <row r="8" spans="1:9" ht="15" x14ac:dyDescent="0.25">
      <c r="A8" s="185" t="s">
        <v>13</v>
      </c>
      <c r="B8" s="185"/>
      <c r="C8" s="185"/>
      <c r="D8" s="185"/>
      <c r="E8" s="185"/>
      <c r="F8" s="185"/>
      <c r="G8" s="185"/>
      <c r="H8" s="185"/>
    </row>
    <row r="9" spans="1:9" ht="15" x14ac:dyDescent="0.25">
      <c r="A9" s="185" t="s">
        <v>11</v>
      </c>
      <c r="B9" s="185"/>
      <c r="C9" s="185"/>
      <c r="D9" s="185"/>
      <c r="E9" s="185"/>
      <c r="F9" s="185"/>
      <c r="G9" s="185"/>
      <c r="H9" s="185"/>
    </row>
    <row r="10" spans="1:9" ht="15" x14ac:dyDescent="0.25">
      <c r="A10" s="185"/>
      <c r="B10" s="185"/>
      <c r="C10" s="185"/>
      <c r="D10" s="185"/>
      <c r="E10" s="185"/>
      <c r="F10" s="185"/>
      <c r="G10" s="185"/>
      <c r="H10" s="185"/>
    </row>
    <row r="11" spans="1:9" ht="15" x14ac:dyDescent="0.2">
      <c r="A11" s="8"/>
      <c r="B11" s="75"/>
      <c r="C11" s="75"/>
      <c r="D11" s="75"/>
      <c r="E11" s="76"/>
      <c r="F11" s="78" t="s">
        <v>100</v>
      </c>
      <c r="G11" s="78"/>
      <c r="H11" s="78" t="s">
        <v>100</v>
      </c>
    </row>
    <row r="12" spans="1:9" ht="18.75" x14ac:dyDescent="0.3">
      <c r="A12" s="8"/>
      <c r="B12" s="8"/>
      <c r="C12" s="8"/>
      <c r="D12" s="8"/>
      <c r="E12" s="72" t="s">
        <v>40</v>
      </c>
      <c r="F12" s="73">
        <v>2020</v>
      </c>
      <c r="G12" s="74"/>
      <c r="H12" s="73">
        <v>2019</v>
      </c>
      <c r="I12" s="9"/>
    </row>
    <row r="13" spans="1:9" ht="15.75" x14ac:dyDescent="0.2">
      <c r="A13" s="111" t="s">
        <v>36</v>
      </c>
      <c r="B13" s="112"/>
      <c r="C13" s="112"/>
      <c r="D13" s="112"/>
      <c r="E13" s="112"/>
      <c r="F13" s="113"/>
      <c r="G13" s="113"/>
      <c r="H13" s="113"/>
      <c r="I13" s="114"/>
    </row>
    <row r="14" spans="1:9" ht="15.75" x14ac:dyDescent="0.2">
      <c r="A14" s="111" t="s">
        <v>52</v>
      </c>
      <c r="B14" s="112"/>
      <c r="C14" s="112"/>
      <c r="D14" s="112"/>
      <c r="E14" s="109" t="s">
        <v>53</v>
      </c>
      <c r="F14" s="113"/>
      <c r="G14" s="113"/>
      <c r="H14" s="113"/>
      <c r="I14" s="114"/>
    </row>
    <row r="15" spans="1:9" ht="15.75" x14ac:dyDescent="0.2">
      <c r="A15" s="112"/>
      <c r="B15" s="112" t="s">
        <v>37</v>
      </c>
      <c r="C15" s="112"/>
      <c r="D15" s="112"/>
      <c r="E15" s="112"/>
      <c r="F15" s="115">
        <v>76320185</v>
      </c>
      <c r="G15" s="116"/>
      <c r="H15" s="115">
        <v>74000121</v>
      </c>
      <c r="I15" s="117"/>
    </row>
    <row r="16" spans="1:9" ht="15.75" x14ac:dyDescent="0.2">
      <c r="A16" s="111" t="s">
        <v>1</v>
      </c>
      <c r="B16" s="111"/>
      <c r="C16" s="111"/>
      <c r="D16" s="112"/>
      <c r="E16" s="112"/>
      <c r="F16" s="110">
        <v>-70097624</v>
      </c>
      <c r="G16" s="116"/>
      <c r="H16" s="110">
        <v>-71463629</v>
      </c>
      <c r="I16" s="117"/>
    </row>
    <row r="17" spans="1:12" ht="15.75" x14ac:dyDescent="0.2">
      <c r="A17" s="111" t="s">
        <v>71</v>
      </c>
      <c r="B17" s="111"/>
      <c r="C17" s="111"/>
      <c r="D17" s="112"/>
      <c r="E17" s="112"/>
      <c r="F17" s="115">
        <f>F15+F16</f>
        <v>6222561</v>
      </c>
      <c r="G17" s="116"/>
      <c r="H17" s="115">
        <f>H15+H16</f>
        <v>2536492</v>
      </c>
      <c r="I17" s="117"/>
    </row>
    <row r="18" spans="1:12" ht="15.75" x14ac:dyDescent="0.2">
      <c r="A18" s="111" t="s">
        <v>2</v>
      </c>
      <c r="B18" s="112"/>
      <c r="C18" s="112"/>
      <c r="D18" s="112"/>
      <c r="E18" s="112"/>
      <c r="F18" s="116"/>
      <c r="G18" s="116"/>
      <c r="H18" s="116"/>
      <c r="I18" s="117"/>
    </row>
    <row r="19" spans="1:12" ht="15.75" x14ac:dyDescent="0.2">
      <c r="A19" s="112"/>
      <c r="B19" s="112" t="s">
        <v>3</v>
      </c>
      <c r="C19" s="112"/>
      <c r="D19" s="112"/>
      <c r="E19" s="112"/>
      <c r="F19" s="116">
        <v>-19839613</v>
      </c>
      <c r="G19" s="116"/>
      <c r="H19" s="116">
        <v>-22008198</v>
      </c>
      <c r="I19" s="117"/>
    </row>
    <row r="20" spans="1:12" ht="15.75" x14ac:dyDescent="0.2">
      <c r="A20" s="112"/>
      <c r="B20" s="112" t="s">
        <v>4</v>
      </c>
      <c r="C20" s="112"/>
      <c r="D20" s="112"/>
      <c r="E20" s="112"/>
      <c r="F20" s="116">
        <v>-889637</v>
      </c>
      <c r="G20" s="116"/>
      <c r="H20" s="116">
        <v>-943711</v>
      </c>
      <c r="I20" s="117"/>
    </row>
    <row r="21" spans="1:12" ht="15.75" x14ac:dyDescent="0.2">
      <c r="A21" s="112"/>
      <c r="B21" s="112" t="s">
        <v>122</v>
      </c>
      <c r="C21" s="112"/>
      <c r="D21" s="112"/>
      <c r="E21" s="112"/>
      <c r="F21" s="61">
        <v>-74281</v>
      </c>
      <c r="G21" s="61"/>
      <c r="H21" s="61">
        <v>-37226</v>
      </c>
      <c r="I21" s="118"/>
    </row>
    <row r="22" spans="1:12" ht="15.75" x14ac:dyDescent="0.2">
      <c r="A22" s="112"/>
      <c r="B22" s="112"/>
      <c r="C22" s="112"/>
      <c r="D22" s="112"/>
      <c r="E22" s="112"/>
      <c r="F22" s="61"/>
      <c r="G22" s="61"/>
      <c r="H22" s="61"/>
      <c r="I22" s="118"/>
    </row>
    <row r="23" spans="1:12" ht="15.75" x14ac:dyDescent="0.2">
      <c r="A23" s="111" t="s">
        <v>123</v>
      </c>
      <c r="B23" s="111"/>
      <c r="C23" s="111"/>
      <c r="D23" s="112"/>
      <c r="E23" s="109" t="s">
        <v>53</v>
      </c>
      <c r="F23" s="110">
        <v>11850839</v>
      </c>
      <c r="G23" s="116"/>
      <c r="H23" s="110">
        <v>11518718</v>
      </c>
      <c r="I23" s="117"/>
    </row>
    <row r="24" spans="1:12" ht="15.75" x14ac:dyDescent="0.2">
      <c r="A24" s="111"/>
      <c r="B24" s="111"/>
      <c r="C24" s="111"/>
      <c r="D24" s="112"/>
      <c r="E24" s="112"/>
      <c r="F24" s="119">
        <f>F19+F20+F21+F23</f>
        <v>-8952692</v>
      </c>
      <c r="G24" s="116"/>
      <c r="H24" s="119">
        <f>H19+H20+H21+H23</f>
        <v>-11470417</v>
      </c>
      <c r="I24" s="117"/>
      <c r="L24" s="176"/>
    </row>
    <row r="25" spans="1:12" ht="15.75" x14ac:dyDescent="0.2">
      <c r="A25" s="111" t="s">
        <v>66</v>
      </c>
      <c r="B25" s="111"/>
      <c r="C25" s="111"/>
      <c r="D25" s="111"/>
      <c r="E25" s="112"/>
      <c r="F25" s="115">
        <f>F17+F24</f>
        <v>-2730131</v>
      </c>
      <c r="G25" s="116"/>
      <c r="H25" s="115">
        <f>H17+H24</f>
        <v>-8933925</v>
      </c>
      <c r="I25" s="117"/>
      <c r="L25" s="176"/>
    </row>
    <row r="26" spans="1:12" ht="15.75" x14ac:dyDescent="0.2">
      <c r="A26" s="111" t="s">
        <v>32</v>
      </c>
      <c r="B26" s="111"/>
      <c r="C26" s="111"/>
      <c r="D26" s="111"/>
      <c r="E26" s="112"/>
      <c r="F26" s="115"/>
      <c r="G26" s="116"/>
      <c r="H26" s="115"/>
      <c r="I26" s="117"/>
      <c r="L26" s="176"/>
    </row>
    <row r="27" spans="1:12" ht="15.75" x14ac:dyDescent="0.2">
      <c r="A27" s="111"/>
      <c r="B27" s="112" t="s">
        <v>30</v>
      </c>
      <c r="C27" s="111"/>
      <c r="D27" s="111"/>
      <c r="E27" s="109" t="s">
        <v>53</v>
      </c>
      <c r="F27" s="116">
        <v>279529</v>
      </c>
      <c r="G27" s="116"/>
      <c r="H27" s="116">
        <v>234926</v>
      </c>
      <c r="I27" s="117"/>
      <c r="L27" s="176"/>
    </row>
    <row r="28" spans="1:12" ht="15.75" x14ac:dyDescent="0.2">
      <c r="A28" s="111"/>
      <c r="B28" s="112" t="s">
        <v>31</v>
      </c>
      <c r="C28" s="111"/>
      <c r="D28" s="111"/>
      <c r="E28" s="112"/>
      <c r="F28" s="116">
        <v>-34274</v>
      </c>
      <c r="G28" s="116"/>
      <c r="H28" s="116">
        <v>-12895</v>
      </c>
      <c r="I28" s="117"/>
      <c r="L28" s="176"/>
    </row>
    <row r="29" spans="1:12" ht="16.5" thickBot="1" x14ac:dyDescent="0.25">
      <c r="A29" s="111"/>
      <c r="B29" s="111"/>
      <c r="C29" s="111"/>
      <c r="D29" s="111"/>
      <c r="E29" s="112"/>
      <c r="F29" s="120"/>
      <c r="G29" s="116"/>
      <c r="H29" s="120"/>
      <c r="I29" s="117"/>
      <c r="L29" s="176"/>
    </row>
    <row r="30" spans="1:12" ht="15.75" x14ac:dyDescent="0.2">
      <c r="A30" s="112"/>
      <c r="B30" s="112"/>
      <c r="C30" s="112"/>
      <c r="D30" s="112"/>
      <c r="E30" s="112"/>
      <c r="F30" s="61"/>
      <c r="G30" s="116"/>
      <c r="H30" s="61"/>
      <c r="I30" s="117"/>
      <c r="L30" s="176"/>
    </row>
    <row r="31" spans="1:12" ht="15.75" x14ac:dyDescent="0.2">
      <c r="A31" s="111" t="s">
        <v>67</v>
      </c>
      <c r="B31" s="111"/>
      <c r="C31" s="111"/>
      <c r="D31" s="111"/>
      <c r="E31" s="111"/>
      <c r="F31" s="115">
        <f>F25+F29+F27+F28</f>
        <v>-2484876</v>
      </c>
      <c r="G31" s="116"/>
      <c r="H31" s="115">
        <f>H25+H29+H27+H28-1</f>
        <v>-8711895</v>
      </c>
      <c r="I31" s="117"/>
    </row>
    <row r="32" spans="1:12" ht="15.75" x14ac:dyDescent="0.2">
      <c r="A32" s="111" t="s">
        <v>33</v>
      </c>
      <c r="B32" s="111"/>
      <c r="C32" s="111"/>
      <c r="D32" s="111"/>
      <c r="E32" s="111"/>
      <c r="F32" s="115"/>
      <c r="G32" s="116"/>
      <c r="H32" s="115"/>
      <c r="I32" s="117"/>
    </row>
    <row r="33" spans="1:11" ht="26.25" customHeight="1" x14ac:dyDescent="0.2">
      <c r="A33" s="112"/>
      <c r="B33" s="207" t="s">
        <v>78</v>
      </c>
      <c r="C33" s="207"/>
      <c r="D33" s="207"/>
      <c r="E33" s="109" t="s">
        <v>77</v>
      </c>
      <c r="F33" s="110">
        <v>0</v>
      </c>
      <c r="G33" s="116"/>
      <c r="H33" s="110"/>
      <c r="I33" s="117"/>
    </row>
    <row r="34" spans="1:11" ht="15.75" x14ac:dyDescent="0.2">
      <c r="A34" s="111" t="s">
        <v>68</v>
      </c>
      <c r="B34" s="112"/>
      <c r="C34" s="112"/>
      <c r="D34" s="112"/>
      <c r="E34" s="112"/>
      <c r="F34" s="115">
        <f>F31+F33</f>
        <v>-2484876</v>
      </c>
      <c r="G34" s="116"/>
      <c r="H34" s="115">
        <f>H31+H33</f>
        <v>-8711895</v>
      </c>
      <c r="I34" s="117"/>
    </row>
    <row r="35" spans="1:11" ht="15.75" x14ac:dyDescent="0.2">
      <c r="A35" s="111" t="s">
        <v>35</v>
      </c>
      <c r="B35" s="112"/>
      <c r="C35" s="112"/>
      <c r="D35" s="112"/>
      <c r="E35" s="112"/>
      <c r="F35" s="115"/>
      <c r="G35" s="116"/>
      <c r="H35" s="115"/>
      <c r="I35" s="117"/>
    </row>
    <row r="36" spans="1:11" ht="15.75" x14ac:dyDescent="0.2">
      <c r="A36" s="111"/>
      <c r="B36" s="112" t="s">
        <v>34</v>
      </c>
      <c r="C36" s="112"/>
      <c r="D36" s="112"/>
      <c r="E36" s="112"/>
      <c r="F36" s="61">
        <v>0</v>
      </c>
      <c r="G36" s="116"/>
      <c r="H36" s="61">
        <v>-5513</v>
      </c>
      <c r="I36" s="117"/>
    </row>
    <row r="37" spans="1:11" ht="15.75" x14ac:dyDescent="0.2">
      <c r="A37" s="111" t="s">
        <v>5</v>
      </c>
      <c r="B37" s="112"/>
      <c r="C37" s="112"/>
      <c r="D37" s="112"/>
      <c r="E37" s="112"/>
      <c r="F37" s="115">
        <f>F34+F36</f>
        <v>-2484876</v>
      </c>
      <c r="G37" s="116"/>
      <c r="H37" s="115">
        <f>H34+H36</f>
        <v>-8717408</v>
      </c>
      <c r="I37" s="117"/>
    </row>
    <row r="38" spans="1:11" ht="15.75" x14ac:dyDescent="0.2">
      <c r="A38" s="112"/>
      <c r="B38" s="112" t="s">
        <v>6</v>
      </c>
      <c r="C38" s="121"/>
      <c r="D38" s="112"/>
      <c r="E38" s="109" t="s">
        <v>57</v>
      </c>
      <c r="F38" s="116"/>
      <c r="G38" s="116"/>
      <c r="H38" s="116"/>
      <c r="I38" s="117"/>
    </row>
    <row r="39" spans="1:11" ht="15.75" x14ac:dyDescent="0.2">
      <c r="A39" s="112"/>
      <c r="B39" s="112" t="s">
        <v>119</v>
      </c>
      <c r="C39" s="121"/>
      <c r="D39" s="112"/>
      <c r="E39" s="112"/>
      <c r="F39" s="116">
        <v>0</v>
      </c>
      <c r="G39" s="116"/>
      <c r="H39" s="116"/>
      <c r="I39" s="117"/>
    </row>
    <row r="40" spans="1:11" ht="15.75" x14ac:dyDescent="0.2">
      <c r="A40" s="112"/>
      <c r="B40" s="112" t="s">
        <v>120</v>
      </c>
      <c r="C40" s="121"/>
      <c r="D40" s="112"/>
      <c r="E40" s="112"/>
      <c r="F40" s="110">
        <v>0</v>
      </c>
      <c r="G40" s="116"/>
      <c r="H40" s="110"/>
      <c r="I40" s="117"/>
    </row>
    <row r="41" spans="1:11" ht="16.5" thickBot="1" x14ac:dyDescent="0.25">
      <c r="A41" s="111" t="s">
        <v>69</v>
      </c>
      <c r="B41" s="121"/>
      <c r="C41" s="111"/>
      <c r="D41" s="111"/>
      <c r="E41" s="112"/>
      <c r="F41" s="122">
        <f>F37+F39+F40</f>
        <v>-2484876</v>
      </c>
      <c r="G41" s="116"/>
      <c r="H41" s="122">
        <f>H37+H39+H40</f>
        <v>-8717408</v>
      </c>
      <c r="I41" s="117"/>
      <c r="J41" s="1" t="s">
        <v>126</v>
      </c>
      <c r="K41" s="37" t="s">
        <v>126</v>
      </c>
    </row>
    <row r="42" spans="1:11" ht="16.5" thickTop="1" x14ac:dyDescent="0.2">
      <c r="A42" s="112"/>
      <c r="B42" s="112"/>
      <c r="C42" s="112"/>
      <c r="D42" s="112"/>
      <c r="E42" s="112"/>
      <c r="F42" s="116"/>
      <c r="G42" s="116"/>
      <c r="H42" s="116"/>
      <c r="I42" s="117"/>
    </row>
    <row r="43" spans="1:11" ht="16.5" thickBot="1" x14ac:dyDescent="0.25">
      <c r="A43" s="111" t="s">
        <v>70</v>
      </c>
      <c r="B43" s="111"/>
      <c r="C43" s="111"/>
      <c r="D43" s="112"/>
      <c r="E43" s="112"/>
      <c r="F43" s="123">
        <f>F41/122145921*1000</f>
        <v>-20.343503734357203</v>
      </c>
      <c r="G43" s="116"/>
      <c r="H43" s="123">
        <v>-45.24</v>
      </c>
      <c r="I43" s="117"/>
    </row>
    <row r="44" spans="1:11" ht="15" thickTop="1" x14ac:dyDescent="0.2">
      <c r="F44" s="24"/>
      <c r="G44" s="24"/>
      <c r="H44" s="24"/>
    </row>
    <row r="45" spans="1:11" x14ac:dyDescent="0.2">
      <c r="A45" s="182" t="s">
        <v>79</v>
      </c>
      <c r="B45" s="182"/>
      <c r="C45" s="182"/>
      <c r="D45" s="182"/>
      <c r="E45" s="182"/>
      <c r="F45" s="182"/>
      <c r="G45" s="182"/>
      <c r="H45" s="182"/>
    </row>
    <row r="46" spans="1:11" x14ac:dyDescent="0.2">
      <c r="A46" s="182"/>
      <c r="B46" s="182"/>
      <c r="C46" s="182"/>
      <c r="D46" s="182"/>
      <c r="E46" s="182"/>
      <c r="F46" s="182"/>
      <c r="G46" s="182"/>
      <c r="H46" s="182"/>
    </row>
    <row r="47" spans="1:11" x14ac:dyDescent="0.2">
      <c r="A47" s="3"/>
      <c r="B47" s="3"/>
      <c r="C47" s="3"/>
      <c r="D47" s="3"/>
      <c r="E47" s="3"/>
      <c r="F47" s="3"/>
      <c r="G47" s="3"/>
      <c r="H47" s="3"/>
    </row>
    <row r="48" spans="1:11" ht="15" x14ac:dyDescent="0.25">
      <c r="A48" s="10"/>
      <c r="B48" s="3"/>
      <c r="F48" s="10"/>
    </row>
    <row r="49" spans="1:9" ht="15" x14ac:dyDescent="0.25">
      <c r="A49" s="38"/>
      <c r="B49" s="178" t="s">
        <v>143</v>
      </c>
      <c r="C49" s="178"/>
      <c r="D49" s="178"/>
      <c r="E49" s="180"/>
      <c r="F49" s="38" t="s">
        <v>144</v>
      </c>
      <c r="G49" s="180"/>
      <c r="H49" s="180"/>
    </row>
    <row r="50" spans="1:9" ht="15" x14ac:dyDescent="0.25">
      <c r="A50" s="40" t="s">
        <v>131</v>
      </c>
      <c r="B50" s="180"/>
      <c r="C50" s="180"/>
      <c r="D50" s="180"/>
      <c r="E50" s="180"/>
      <c r="F50" s="178" t="s">
        <v>83</v>
      </c>
      <c r="G50" s="180"/>
      <c r="H50" s="180"/>
    </row>
    <row r="51" spans="1:9" ht="15" x14ac:dyDescent="0.25">
      <c r="A51" s="4"/>
      <c r="B51" s="177"/>
      <c r="C51" s="177"/>
      <c r="D51" s="177"/>
      <c r="E51" s="177"/>
      <c r="F51" s="179"/>
      <c r="G51" s="177"/>
      <c r="H51" s="177"/>
    </row>
    <row r="52" spans="1:9" ht="15" x14ac:dyDescent="0.25">
      <c r="F52" s="11"/>
      <c r="G52" s="17"/>
      <c r="H52" s="11"/>
    </row>
    <row r="53" spans="1:9" ht="15" x14ac:dyDescent="0.25">
      <c r="A53" s="38" t="s">
        <v>145</v>
      </c>
      <c r="B53" s="180"/>
      <c r="C53" s="180"/>
      <c r="F53" s="10" t="s">
        <v>146</v>
      </c>
      <c r="G53" s="10"/>
      <c r="H53" s="10"/>
      <c r="I53" s="10"/>
    </row>
    <row r="54" spans="1:9" ht="15" x14ac:dyDescent="0.25">
      <c r="A54" s="178"/>
      <c r="B54" s="178" t="s">
        <v>153</v>
      </c>
      <c r="C54" s="178"/>
      <c r="D54" s="10"/>
      <c r="F54" s="10" t="s">
        <v>132</v>
      </c>
      <c r="G54" s="10"/>
      <c r="H54" s="10"/>
      <c r="I54" s="10"/>
    </row>
    <row r="55" spans="1:9" x14ac:dyDescent="0.2">
      <c r="B55" s="29"/>
    </row>
    <row r="56" spans="1:9" x14ac:dyDescent="0.2">
      <c r="A56" s="30"/>
      <c r="B56" s="5"/>
      <c r="C56" s="5"/>
      <c r="D56" s="5"/>
      <c r="E56" s="5"/>
      <c r="F56" s="5"/>
      <c r="G56" s="5"/>
      <c r="H56" s="5"/>
    </row>
    <row r="57" spans="1:9" x14ac:dyDescent="0.2">
      <c r="A57" s="30"/>
      <c r="B57" s="5"/>
      <c r="C57" s="5"/>
      <c r="D57" s="5"/>
      <c r="E57" s="5"/>
      <c r="F57" s="5"/>
      <c r="G57" s="5"/>
      <c r="H57" s="5"/>
    </row>
    <row r="58" spans="1:9" x14ac:dyDescent="0.2">
      <c r="A58" s="30"/>
      <c r="B58" s="5"/>
      <c r="C58" s="5"/>
      <c r="D58" s="5"/>
      <c r="E58" s="5"/>
      <c r="F58" s="5"/>
      <c r="G58" s="5"/>
      <c r="H58" s="5"/>
    </row>
    <row r="59" spans="1:9" x14ac:dyDescent="0.2">
      <c r="A59" s="30"/>
      <c r="B59" s="5"/>
      <c r="C59" s="5"/>
      <c r="D59" s="5"/>
      <c r="E59" s="5"/>
      <c r="F59" s="5"/>
      <c r="G59" s="5"/>
      <c r="H59" s="5"/>
    </row>
    <row r="60" spans="1:9" x14ac:dyDescent="0.2">
      <c r="A60" s="30"/>
      <c r="B60" s="5"/>
      <c r="C60" s="5"/>
      <c r="D60" s="5"/>
      <c r="E60" s="5"/>
      <c r="F60" s="5"/>
      <c r="G60" s="5"/>
      <c r="H60" s="5"/>
    </row>
  </sheetData>
  <mergeCells count="8">
    <mergeCell ref="A46:H46"/>
    <mergeCell ref="A45:H45"/>
    <mergeCell ref="A10:H10"/>
    <mergeCell ref="A5:H5"/>
    <mergeCell ref="A7:H7"/>
    <mergeCell ref="A8:H8"/>
    <mergeCell ref="A9:H9"/>
    <mergeCell ref="B33:D33"/>
  </mergeCells>
  <phoneticPr fontId="0" type="noConversion"/>
  <printOptions horizontalCentered="1"/>
  <pageMargins left="0.78740157480314965" right="0.78740157480314965" top="0.62992125984251968" bottom="0.31496062992125984" header="0.51181102362204722" footer="0.27559055118110237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0"/>
  <sheetViews>
    <sheetView showGridLines="0" showZeros="0" topLeftCell="A17" zoomScaleNormal="100" workbookViewId="0">
      <selection activeCell="E69" sqref="E69"/>
    </sheetView>
  </sheetViews>
  <sheetFormatPr defaultColWidth="11.42578125" defaultRowHeight="14.25" x14ac:dyDescent="0.2"/>
  <cols>
    <col min="1" max="1" width="44.85546875" style="1" customWidth="1"/>
    <col min="2" max="2" width="12.85546875" style="1" customWidth="1"/>
    <col min="3" max="3" width="16.5703125" style="1" bestFit="1" customWidth="1"/>
    <col min="4" max="5" width="18" style="1" bestFit="1" customWidth="1"/>
    <col min="6" max="6" width="18.28515625" style="1" bestFit="1" customWidth="1"/>
    <col min="7" max="16384" width="11.42578125" style="1"/>
  </cols>
  <sheetData>
    <row r="3" spans="1:10" ht="15" x14ac:dyDescent="0.25">
      <c r="A3" s="185"/>
      <c r="B3" s="185"/>
      <c r="C3" s="185"/>
      <c r="D3" s="185"/>
      <c r="E3" s="185"/>
      <c r="F3" s="185"/>
      <c r="G3" s="182"/>
      <c r="H3" s="182"/>
      <c r="I3" s="182"/>
      <c r="J3" s="182"/>
    </row>
    <row r="4" spans="1:10" ht="15" x14ac:dyDescent="0.25">
      <c r="A4" s="2"/>
      <c r="B4" s="2"/>
      <c r="C4" s="3"/>
      <c r="D4" s="3"/>
      <c r="E4" s="3"/>
      <c r="F4" s="3"/>
    </row>
    <row r="5" spans="1:10" ht="15" x14ac:dyDescent="0.2">
      <c r="G5" s="31"/>
      <c r="H5" s="31"/>
    </row>
    <row r="6" spans="1:10" ht="15" x14ac:dyDescent="0.2">
      <c r="A6" s="204"/>
      <c r="B6" s="204"/>
      <c r="C6" s="204"/>
      <c r="D6" s="204"/>
      <c r="E6" s="204"/>
      <c r="F6" s="204"/>
    </row>
    <row r="7" spans="1:10" ht="15" x14ac:dyDescent="0.2">
      <c r="A7" s="6"/>
      <c r="B7" s="6"/>
      <c r="C7" s="6"/>
      <c r="D7" s="6"/>
      <c r="E7" s="6"/>
      <c r="F7" s="6"/>
    </row>
    <row r="8" spans="1:10" ht="15" x14ac:dyDescent="0.25">
      <c r="A8" s="2"/>
      <c r="B8" s="2"/>
      <c r="C8" s="3"/>
      <c r="D8" s="3"/>
      <c r="E8" s="3"/>
      <c r="F8" s="3"/>
    </row>
    <row r="9" spans="1:10" ht="15" x14ac:dyDescent="0.25">
      <c r="A9" s="185" t="s">
        <v>18</v>
      </c>
      <c r="B9" s="185"/>
      <c r="C9" s="185"/>
      <c r="D9" s="185"/>
      <c r="E9" s="185"/>
      <c r="F9" s="185"/>
    </row>
    <row r="10" spans="1:10" ht="15" x14ac:dyDescent="0.25">
      <c r="A10" s="185" t="s">
        <v>135</v>
      </c>
      <c r="B10" s="185"/>
      <c r="C10" s="185"/>
      <c r="D10" s="185"/>
      <c r="E10" s="185"/>
      <c r="F10" s="185"/>
    </row>
    <row r="11" spans="1:10" ht="14.25" customHeight="1" x14ac:dyDescent="0.25">
      <c r="A11" s="185" t="s">
        <v>12</v>
      </c>
      <c r="B11" s="185"/>
      <c r="C11" s="185"/>
      <c r="D11" s="185"/>
      <c r="E11" s="185"/>
      <c r="F11" s="185"/>
    </row>
    <row r="12" spans="1:10" ht="15" x14ac:dyDescent="0.25">
      <c r="A12" s="2"/>
      <c r="B12" s="2"/>
      <c r="C12" s="2"/>
      <c r="D12" s="2"/>
      <c r="E12" s="3"/>
      <c r="F12" s="3"/>
    </row>
    <row r="13" spans="1:10" ht="15" x14ac:dyDescent="0.25">
      <c r="A13" s="2"/>
      <c r="B13" s="2"/>
      <c r="C13" s="3"/>
      <c r="D13" s="2"/>
      <c r="E13" s="3"/>
      <c r="F13" s="3"/>
    </row>
    <row r="15" spans="1:10" ht="18" customHeight="1" x14ac:dyDescent="0.25">
      <c r="A15" s="213" t="s">
        <v>9</v>
      </c>
      <c r="B15" s="214" t="s">
        <v>80</v>
      </c>
      <c r="C15" s="215" t="s">
        <v>81</v>
      </c>
      <c r="D15" s="215"/>
      <c r="E15" s="129" t="s">
        <v>14</v>
      </c>
      <c r="F15" s="208" t="s">
        <v>10</v>
      </c>
    </row>
    <row r="16" spans="1:10" ht="18" customHeight="1" x14ac:dyDescent="0.2">
      <c r="A16" s="213"/>
      <c r="B16" s="214"/>
      <c r="C16" s="211" t="s">
        <v>106</v>
      </c>
      <c r="D16" s="211" t="s">
        <v>105</v>
      </c>
      <c r="E16" s="211" t="s">
        <v>107</v>
      </c>
      <c r="F16" s="209"/>
    </row>
    <row r="17" spans="1:9" ht="18" customHeight="1" x14ac:dyDescent="0.2">
      <c r="A17" s="213"/>
      <c r="B17" s="214"/>
      <c r="C17" s="212"/>
      <c r="D17" s="212"/>
      <c r="E17" s="212"/>
      <c r="F17" s="210"/>
      <c r="I17" s="1" t="s">
        <v>126</v>
      </c>
    </row>
    <row r="18" spans="1:9" ht="15.75" x14ac:dyDescent="0.25">
      <c r="A18" s="124" t="s">
        <v>127</v>
      </c>
      <c r="B18" s="125">
        <v>45193991</v>
      </c>
      <c r="C18" s="125">
        <v>1780365</v>
      </c>
      <c r="D18" s="125">
        <v>1779627</v>
      </c>
      <c r="E18" s="125">
        <v>1934895</v>
      </c>
      <c r="F18" s="125">
        <v>50688878</v>
      </c>
    </row>
    <row r="19" spans="1:9" ht="15.75" x14ac:dyDescent="0.25">
      <c r="A19" s="126" t="s">
        <v>108</v>
      </c>
      <c r="B19" s="125"/>
      <c r="C19" s="125"/>
      <c r="D19" s="125"/>
      <c r="E19" s="125"/>
      <c r="F19" s="125"/>
    </row>
    <row r="20" spans="1:9" ht="15.75" x14ac:dyDescent="0.25">
      <c r="A20" s="126" t="s">
        <v>19</v>
      </c>
      <c r="B20" s="127">
        <v>0</v>
      </c>
      <c r="C20" s="125"/>
      <c r="D20" s="125"/>
      <c r="E20" s="125" t="s">
        <v>126</v>
      </c>
      <c r="F20" s="127">
        <v>0</v>
      </c>
    </row>
    <row r="21" spans="1:9" ht="15.75" x14ac:dyDescent="0.25">
      <c r="A21" s="126" t="s">
        <v>109</v>
      </c>
      <c r="B21" s="127"/>
      <c r="C21" s="127">
        <v>0</v>
      </c>
      <c r="D21" s="127">
        <v>0</v>
      </c>
      <c r="E21" s="127">
        <v>-5157416</v>
      </c>
      <c r="F21" s="127">
        <f>SUM(C21:E21)</f>
        <v>-5157416</v>
      </c>
    </row>
    <row r="22" spans="1:9" ht="15.75" x14ac:dyDescent="0.25">
      <c r="A22" s="126" t="s">
        <v>110</v>
      </c>
      <c r="B22" s="127"/>
      <c r="C22" s="127"/>
      <c r="D22" s="127"/>
      <c r="E22" s="127"/>
      <c r="F22" s="127"/>
    </row>
    <row r="23" spans="1:9" ht="15.75" x14ac:dyDescent="0.25">
      <c r="A23" s="126" t="s">
        <v>15</v>
      </c>
      <c r="B23" s="127"/>
      <c r="C23" s="127">
        <v>-1780365</v>
      </c>
      <c r="D23" s="127">
        <v>0</v>
      </c>
      <c r="E23" s="127"/>
      <c r="F23" s="127">
        <f>SUM(C23:E23)</f>
        <v>-1780365</v>
      </c>
    </row>
    <row r="24" spans="1:9" ht="15.75" x14ac:dyDescent="0.25">
      <c r="A24" s="126" t="s">
        <v>16</v>
      </c>
      <c r="B24" s="127"/>
      <c r="C24" s="127">
        <v>0</v>
      </c>
      <c r="D24" s="127">
        <v>-1779627</v>
      </c>
      <c r="E24" s="127"/>
      <c r="F24" s="127">
        <f>D24</f>
        <v>-1779627</v>
      </c>
    </row>
    <row r="25" spans="1:9" ht="15.75" x14ac:dyDescent="0.25">
      <c r="A25" s="126" t="s">
        <v>17</v>
      </c>
      <c r="B25" s="127"/>
      <c r="C25" s="127"/>
      <c r="D25" s="127"/>
      <c r="E25" s="127"/>
      <c r="F25" s="127"/>
    </row>
    <row r="26" spans="1:9" ht="15.75" x14ac:dyDescent="0.25">
      <c r="A26" s="126"/>
      <c r="B26" s="127"/>
      <c r="C26" s="128"/>
      <c r="D26" s="128"/>
      <c r="E26" s="128"/>
      <c r="F26" s="128"/>
    </row>
    <row r="27" spans="1:9" ht="15.75" x14ac:dyDescent="0.2">
      <c r="A27" s="130" t="s">
        <v>133</v>
      </c>
      <c r="B27" s="131">
        <f>SUM(B18:B26)</f>
        <v>45193991</v>
      </c>
      <c r="C27" s="131">
        <f>SUM(C18:C26)</f>
        <v>0</v>
      </c>
      <c r="D27" s="131">
        <f>SUM(D18:D26)</f>
        <v>0</v>
      </c>
      <c r="E27" s="131">
        <f>SUM(E18:E26)</f>
        <v>-3222521</v>
      </c>
      <c r="F27" s="131">
        <f>SUM(F18:F26)</f>
        <v>41971470</v>
      </c>
    </row>
    <row r="28" spans="1:9" ht="15.75" x14ac:dyDescent="0.25">
      <c r="A28" s="126" t="s">
        <v>108</v>
      </c>
      <c r="B28" s="125">
        <v>0</v>
      </c>
      <c r="C28" s="125"/>
      <c r="D28" s="125"/>
      <c r="E28" s="125"/>
      <c r="F28" s="125"/>
    </row>
    <row r="29" spans="1:9" ht="15.75" x14ac:dyDescent="0.25">
      <c r="A29" s="126" t="s">
        <v>19</v>
      </c>
      <c r="B29" s="127"/>
      <c r="C29" s="125"/>
      <c r="D29" s="125"/>
      <c r="E29" s="125"/>
      <c r="F29" s="127"/>
    </row>
    <row r="30" spans="1:9" ht="15.75" x14ac:dyDescent="0.25">
      <c r="A30" s="126" t="s">
        <v>109</v>
      </c>
      <c r="B30" s="127"/>
      <c r="C30" s="127" t="s">
        <v>126</v>
      </c>
      <c r="D30" s="127" t="s">
        <v>126</v>
      </c>
      <c r="E30" s="127">
        <v>-2484876</v>
      </c>
      <c r="F30" s="127">
        <f>E30</f>
        <v>-2484876</v>
      </c>
    </row>
    <row r="31" spans="1:9" ht="15.75" x14ac:dyDescent="0.25">
      <c r="A31" s="126" t="s">
        <v>110</v>
      </c>
      <c r="B31" s="127"/>
      <c r="C31" s="127"/>
      <c r="D31" s="127"/>
      <c r="E31" s="127">
        <v>0</v>
      </c>
      <c r="F31" s="127"/>
    </row>
    <row r="32" spans="1:9" ht="15.75" x14ac:dyDescent="0.25">
      <c r="A32" s="126" t="s">
        <v>15</v>
      </c>
      <c r="B32" s="127"/>
      <c r="C32" s="127">
        <v>0</v>
      </c>
      <c r="D32" s="127" t="s">
        <v>126</v>
      </c>
      <c r="E32" s="127">
        <v>0</v>
      </c>
      <c r="F32" s="127">
        <f>C32</f>
        <v>0</v>
      </c>
    </row>
    <row r="33" spans="1:8" ht="15.75" x14ac:dyDescent="0.25">
      <c r="A33" s="126" t="s">
        <v>16</v>
      </c>
      <c r="B33" s="127"/>
      <c r="C33" s="127" t="s">
        <v>126</v>
      </c>
      <c r="D33" s="127">
        <v>0</v>
      </c>
      <c r="E33" s="127">
        <v>0</v>
      </c>
      <c r="F33" s="127">
        <f>D33</f>
        <v>0</v>
      </c>
    </row>
    <row r="34" spans="1:8" ht="15.75" x14ac:dyDescent="0.25">
      <c r="A34" s="126" t="s">
        <v>17</v>
      </c>
      <c r="B34" s="127"/>
      <c r="C34" s="127"/>
      <c r="D34" s="127"/>
      <c r="E34" s="127">
        <v>0</v>
      </c>
      <c r="F34" s="127">
        <f>E34</f>
        <v>0</v>
      </c>
    </row>
    <row r="35" spans="1:8" ht="15.75" x14ac:dyDescent="0.25">
      <c r="A35" s="126"/>
      <c r="B35" s="127">
        <v>0</v>
      </c>
      <c r="C35" s="127"/>
      <c r="D35" s="127"/>
      <c r="E35" s="127">
        <v>0</v>
      </c>
      <c r="F35" s="127"/>
    </row>
    <row r="36" spans="1:8" ht="15.75" x14ac:dyDescent="0.25">
      <c r="A36" s="126"/>
      <c r="B36" s="127"/>
      <c r="C36" s="128"/>
      <c r="D36" s="128"/>
      <c r="E36" s="128"/>
      <c r="F36" s="128"/>
    </row>
    <row r="37" spans="1:8" ht="15.75" x14ac:dyDescent="0.25">
      <c r="A37" s="132" t="s">
        <v>134</v>
      </c>
      <c r="B37" s="133">
        <f>SUM(B27:B36)</f>
        <v>45193991</v>
      </c>
      <c r="C37" s="133">
        <f>SUM(C27:C36)</f>
        <v>0</v>
      </c>
      <c r="D37" s="133">
        <f>SUM(D27:D36)</f>
        <v>0</v>
      </c>
      <c r="E37" s="133">
        <f>SUM(E27:E36)</f>
        <v>-5707397</v>
      </c>
      <c r="F37" s="133">
        <f>SUM(F27:F36)</f>
        <v>39486594</v>
      </c>
    </row>
    <row r="39" spans="1:8" x14ac:dyDescent="0.2">
      <c r="A39" s="182" t="s">
        <v>79</v>
      </c>
      <c r="B39" s="182"/>
      <c r="C39" s="182"/>
      <c r="D39" s="182"/>
      <c r="E39" s="182"/>
      <c r="F39" s="182"/>
    </row>
    <row r="43" spans="1:8" ht="15" x14ac:dyDescent="0.25">
      <c r="A43" s="40" t="s">
        <v>147</v>
      </c>
      <c r="B43" s="178"/>
      <c r="C43" s="178"/>
      <c r="D43" s="38" t="s">
        <v>144</v>
      </c>
      <c r="E43" s="180"/>
      <c r="F43" s="180"/>
      <c r="G43" s="180"/>
      <c r="H43" s="180"/>
    </row>
    <row r="44" spans="1:8" ht="15" x14ac:dyDescent="0.25">
      <c r="A44" s="40" t="s">
        <v>131</v>
      </c>
      <c r="B44" s="180"/>
      <c r="C44" s="180"/>
      <c r="D44" s="178" t="s">
        <v>152</v>
      </c>
      <c r="E44" s="180"/>
      <c r="F44" s="180"/>
      <c r="G44" s="180"/>
      <c r="H44" s="180"/>
    </row>
    <row r="45" spans="1:8" ht="15" x14ac:dyDescent="0.25">
      <c r="A45" s="4"/>
      <c r="B45" s="177"/>
      <c r="C45" s="177"/>
      <c r="D45" s="177"/>
      <c r="E45" s="177"/>
      <c r="F45" s="179"/>
      <c r="G45" s="177"/>
      <c r="H45" s="177"/>
    </row>
    <row r="46" spans="1:8" ht="15" x14ac:dyDescent="0.25">
      <c r="A46" s="4"/>
      <c r="B46" s="177"/>
      <c r="C46" s="177"/>
      <c r="D46" s="177"/>
      <c r="E46" s="177"/>
      <c r="F46" s="179"/>
      <c r="G46" s="177"/>
      <c r="H46" s="177"/>
    </row>
    <row r="47" spans="1:8" ht="15" x14ac:dyDescent="0.25">
      <c r="F47" s="11"/>
      <c r="G47" s="17"/>
      <c r="H47" s="11"/>
    </row>
    <row r="48" spans="1:8" ht="15" x14ac:dyDescent="0.25">
      <c r="A48" s="38" t="s">
        <v>150</v>
      </c>
      <c r="B48" s="180"/>
      <c r="C48" s="180"/>
      <c r="D48" s="10" t="s">
        <v>146</v>
      </c>
      <c r="E48" s="10"/>
      <c r="F48" s="10"/>
      <c r="G48" s="10"/>
      <c r="H48" s="10"/>
    </row>
    <row r="49" spans="1:9" ht="15" x14ac:dyDescent="0.25">
      <c r="A49" s="178" t="s">
        <v>148</v>
      </c>
      <c r="B49" s="178"/>
      <c r="C49" s="178"/>
      <c r="D49" s="10" t="s">
        <v>132</v>
      </c>
      <c r="E49" s="10"/>
      <c r="F49" s="10"/>
      <c r="G49" s="10"/>
      <c r="H49" s="10"/>
      <c r="I49" s="10"/>
    </row>
    <row r="50" spans="1:9" ht="15" x14ac:dyDescent="0.25">
      <c r="A50" s="41"/>
      <c r="B50" s="41"/>
      <c r="C50" s="41"/>
      <c r="D50" s="10"/>
      <c r="F50" s="10"/>
      <c r="G50" s="10"/>
      <c r="H50" s="10"/>
      <c r="I50" s="10"/>
    </row>
    <row r="51" spans="1:9" x14ac:dyDescent="0.2">
      <c r="B51" s="29"/>
    </row>
    <row r="52" spans="1:9" x14ac:dyDescent="0.2">
      <c r="A52" s="3"/>
      <c r="B52" s="3"/>
      <c r="C52" s="3"/>
      <c r="D52" s="3"/>
      <c r="E52" s="3"/>
      <c r="F52" s="3"/>
    </row>
    <row r="53" spans="1:9" x14ac:dyDescent="0.2">
      <c r="A53" s="3"/>
      <c r="B53" s="3"/>
      <c r="C53" s="3"/>
      <c r="D53" s="3"/>
      <c r="E53" s="3"/>
      <c r="F53" s="3"/>
    </row>
    <row r="54" spans="1:9" x14ac:dyDescent="0.2">
      <c r="A54" s="3"/>
      <c r="B54" s="3"/>
      <c r="C54" s="3"/>
      <c r="D54" s="3"/>
      <c r="E54" s="3"/>
      <c r="F54" s="3"/>
    </row>
    <row r="55" spans="1:9" x14ac:dyDescent="0.2">
      <c r="A55" s="3"/>
      <c r="B55" s="3"/>
      <c r="C55" s="3"/>
      <c r="D55" s="3"/>
      <c r="E55" s="3"/>
      <c r="F55" s="3"/>
    </row>
    <row r="56" spans="1:9" x14ac:dyDescent="0.2">
      <c r="A56" s="3"/>
      <c r="B56" s="3"/>
      <c r="C56" s="3"/>
      <c r="D56" s="3"/>
      <c r="E56" s="3"/>
      <c r="F56" s="3"/>
    </row>
    <row r="57" spans="1:9" x14ac:dyDescent="0.2">
      <c r="A57" s="3"/>
      <c r="B57" s="3"/>
      <c r="C57" s="3"/>
      <c r="D57" s="3"/>
      <c r="E57" s="3"/>
      <c r="F57" s="3"/>
    </row>
    <row r="58" spans="1:9" x14ac:dyDescent="0.2">
      <c r="A58" s="3"/>
      <c r="B58" s="3"/>
      <c r="C58" s="3"/>
      <c r="D58" s="3"/>
      <c r="E58" s="3"/>
      <c r="F58" s="3"/>
    </row>
    <row r="60" spans="1:9" x14ac:dyDescent="0.2">
      <c r="A60" s="182"/>
      <c r="B60" s="182"/>
      <c r="C60" s="182"/>
      <c r="D60" s="182"/>
      <c r="E60" s="182"/>
      <c r="F60" s="182"/>
    </row>
    <row r="64" spans="1:9" ht="12.75" customHeight="1" x14ac:dyDescent="0.2"/>
    <row r="65" spans="1:1" ht="12.75" customHeight="1" x14ac:dyDescent="0.2">
      <c r="A65" s="30"/>
    </row>
    <row r="66" spans="1:1" ht="12.75" customHeight="1" x14ac:dyDescent="0.2">
      <c r="A66" s="30"/>
    </row>
    <row r="67" spans="1:1" ht="12.75" customHeight="1" x14ac:dyDescent="0.2">
      <c r="A67" s="30"/>
    </row>
    <row r="68" spans="1:1" ht="12.75" customHeight="1" x14ac:dyDescent="0.2">
      <c r="A68" s="30"/>
    </row>
    <row r="69" spans="1:1" ht="12.75" customHeight="1" x14ac:dyDescent="0.2">
      <c r="A69" s="30"/>
    </row>
    <row r="70" spans="1:1" ht="12.75" customHeight="1" x14ac:dyDescent="0.2"/>
  </sheetData>
  <mergeCells count="16">
    <mergeCell ref="A39:F39"/>
    <mergeCell ref="A60:F60"/>
    <mergeCell ref="I3:J3"/>
    <mergeCell ref="G3:H3"/>
    <mergeCell ref="A3:F3"/>
    <mergeCell ref="A9:F9"/>
    <mergeCell ref="A6:F6"/>
    <mergeCell ref="A10:F10"/>
    <mergeCell ref="A11:F11"/>
    <mergeCell ref="F15:F17"/>
    <mergeCell ref="D16:D17"/>
    <mergeCell ref="C16:C17"/>
    <mergeCell ref="E16:E17"/>
    <mergeCell ref="A15:A17"/>
    <mergeCell ref="B15:B17"/>
    <mergeCell ref="C15:D15"/>
  </mergeCells>
  <phoneticPr fontId="0" type="noConversion"/>
  <printOptions horizontalCentered="1" gridLinesSet="0"/>
  <pageMargins left="0.78740157480314965" right="0.78740157480314965" top="0.62992125984251968" bottom="0.31496062992125984" header="0.51181102362204722" footer="0.27559055118110237"/>
  <pageSetup paperSize="9" scale="6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showGridLines="0" topLeftCell="A4" zoomScaleNormal="100" workbookViewId="0">
      <selection activeCell="P25" sqref="P25"/>
    </sheetView>
  </sheetViews>
  <sheetFormatPr defaultColWidth="11.42578125" defaultRowHeight="14.25" x14ac:dyDescent="0.2"/>
  <cols>
    <col min="1" max="3" width="11.42578125" style="1" customWidth="1"/>
    <col min="4" max="4" width="9.7109375" style="1" customWidth="1"/>
    <col min="5" max="5" width="13" style="1" customWidth="1"/>
    <col min="6" max="6" width="12" style="1" customWidth="1"/>
    <col min="7" max="7" width="13.85546875" style="1" customWidth="1"/>
    <col min="8" max="8" width="3.140625" style="1" customWidth="1"/>
    <col min="9" max="9" width="12" style="1" bestFit="1" customWidth="1"/>
    <col min="10" max="10" width="5.28515625" style="1" customWidth="1"/>
    <col min="11" max="11" width="11.42578125" style="1" hidden="1" customWidth="1"/>
    <col min="12" max="12" width="12.85546875" style="1" bestFit="1" customWidth="1"/>
    <col min="13" max="13" width="14.5703125" style="1" bestFit="1" customWidth="1"/>
    <col min="14" max="14" width="12.85546875" style="1" bestFit="1" customWidth="1"/>
    <col min="15" max="16384" width="11.42578125" style="1"/>
  </cols>
  <sheetData>
    <row r="1" spans="1:11" ht="15" x14ac:dyDescent="0.25">
      <c r="A1" s="9"/>
      <c r="B1" s="7"/>
      <c r="C1" s="7"/>
      <c r="D1" s="7"/>
      <c r="E1" s="7"/>
      <c r="F1" s="7"/>
      <c r="G1" s="7"/>
      <c r="H1" s="7"/>
    </row>
    <row r="2" spans="1:11" ht="15" x14ac:dyDescent="0.25">
      <c r="A2" s="9"/>
      <c r="B2" s="7"/>
      <c r="C2" s="7"/>
      <c r="D2" s="7"/>
      <c r="E2" s="7"/>
      <c r="F2" s="7"/>
      <c r="G2" s="7"/>
      <c r="H2" s="7"/>
    </row>
    <row r="3" spans="1:11" ht="14.25" customHeight="1" x14ac:dyDescent="0.25">
      <c r="A3" s="9"/>
      <c r="B3" s="7"/>
      <c r="C3" s="7"/>
      <c r="D3" s="7"/>
      <c r="E3" s="7"/>
      <c r="F3" s="7"/>
      <c r="G3" s="7"/>
      <c r="H3" s="7"/>
    </row>
    <row r="4" spans="1:11" ht="15" x14ac:dyDescent="0.25">
      <c r="A4" s="185" t="s">
        <v>82</v>
      </c>
      <c r="B4" s="185"/>
      <c r="C4" s="185"/>
      <c r="D4" s="185"/>
      <c r="E4" s="185"/>
      <c r="F4" s="185"/>
      <c r="G4" s="185"/>
      <c r="H4" s="185"/>
      <c r="I4" s="185"/>
    </row>
    <row r="5" spans="1:11" ht="15" x14ac:dyDescent="0.25">
      <c r="A5" s="185" t="s">
        <v>13</v>
      </c>
      <c r="B5" s="185"/>
      <c r="C5" s="185"/>
      <c r="D5" s="185"/>
      <c r="E5" s="185"/>
      <c r="F5" s="185"/>
      <c r="G5" s="185"/>
      <c r="H5" s="185"/>
      <c r="I5" s="185"/>
    </row>
    <row r="6" spans="1:11" x14ac:dyDescent="0.2">
      <c r="A6" s="182" t="s">
        <v>11</v>
      </c>
      <c r="B6" s="182"/>
      <c r="C6" s="182"/>
      <c r="D6" s="182"/>
      <c r="E6" s="182"/>
      <c r="F6" s="182"/>
      <c r="G6" s="182"/>
      <c r="H6" s="182"/>
      <c r="I6" s="182"/>
      <c r="J6" s="5"/>
      <c r="K6" s="5"/>
    </row>
    <row r="7" spans="1:11" ht="13.5" customHeight="1" x14ac:dyDescent="0.2">
      <c r="A7" s="8"/>
      <c r="B7" s="75"/>
      <c r="C7" s="75"/>
      <c r="D7" s="75"/>
      <c r="E7" s="76"/>
      <c r="F7" s="78"/>
      <c r="G7" s="78" t="s">
        <v>100</v>
      </c>
      <c r="H7" s="221" t="s">
        <v>100</v>
      </c>
      <c r="I7" s="221"/>
    </row>
    <row r="8" spans="1:11" ht="18.75" x14ac:dyDescent="0.3">
      <c r="A8" s="8"/>
      <c r="B8" s="8"/>
      <c r="C8" s="8"/>
      <c r="D8" s="8"/>
      <c r="E8" s="134"/>
      <c r="F8" s="72" t="s">
        <v>40</v>
      </c>
      <c r="G8" s="73">
        <v>2020</v>
      </c>
      <c r="H8" s="220">
        <v>2019</v>
      </c>
      <c r="I8" s="220"/>
    </row>
    <row r="9" spans="1:11" ht="8.25" customHeight="1" x14ac:dyDescent="0.25">
      <c r="E9" s="8"/>
      <c r="F9" s="27"/>
      <c r="G9" s="41"/>
      <c r="H9" s="28"/>
      <c r="I9" s="27"/>
    </row>
    <row r="10" spans="1:11" ht="4.5" customHeight="1" x14ac:dyDescent="0.2">
      <c r="A10" s="218"/>
      <c r="B10" s="218"/>
      <c r="C10" s="218"/>
      <c r="D10" s="218"/>
      <c r="E10" s="218"/>
      <c r="F10" s="218"/>
      <c r="G10" s="218"/>
      <c r="H10" s="218"/>
      <c r="I10" s="218"/>
    </row>
    <row r="11" spans="1:11" ht="15.75" x14ac:dyDescent="0.2">
      <c r="A11" s="222" t="s">
        <v>20</v>
      </c>
      <c r="B11" s="222"/>
      <c r="C11" s="222"/>
      <c r="D11" s="222"/>
      <c r="E11" s="222"/>
      <c r="F11" s="222"/>
      <c r="G11" s="222"/>
      <c r="H11" s="222"/>
      <c r="I11" s="222"/>
    </row>
    <row r="12" spans="1:11" ht="5.25" customHeight="1" x14ac:dyDescent="0.25">
      <c r="A12" s="223"/>
      <c r="B12" s="223"/>
      <c r="C12" s="223"/>
      <c r="D12" s="223"/>
      <c r="E12" s="223"/>
      <c r="F12" s="223"/>
      <c r="G12" s="223"/>
      <c r="H12" s="223"/>
      <c r="I12" s="223"/>
    </row>
    <row r="13" spans="1:11" ht="15.75" x14ac:dyDescent="0.2">
      <c r="A13" s="219" t="s">
        <v>21</v>
      </c>
      <c r="B13" s="219"/>
      <c r="C13" s="219"/>
      <c r="D13" s="219"/>
      <c r="E13" s="219"/>
      <c r="F13" s="135"/>
      <c r="G13" s="136">
        <f>DEMRESULT.!F41</f>
        <v>-2484876</v>
      </c>
      <c r="H13" s="60"/>
      <c r="I13" s="136">
        <f>DEMRESULT.!H41</f>
        <v>-8717408</v>
      </c>
    </row>
    <row r="14" spans="1:11" ht="15.75" x14ac:dyDescent="0.2">
      <c r="A14" s="192" t="s">
        <v>111</v>
      </c>
      <c r="B14" s="192"/>
      <c r="C14" s="192"/>
      <c r="D14" s="192"/>
      <c r="E14" s="192"/>
      <c r="F14" s="216"/>
      <c r="G14" s="217" t="s">
        <v>56</v>
      </c>
      <c r="H14" s="64"/>
      <c r="I14" s="217" t="s">
        <v>56</v>
      </c>
    </row>
    <row r="15" spans="1:11" ht="15.75" x14ac:dyDescent="0.2">
      <c r="A15" s="192" t="s">
        <v>112</v>
      </c>
      <c r="B15" s="192"/>
      <c r="C15" s="192"/>
      <c r="D15" s="192"/>
      <c r="E15" s="192"/>
      <c r="F15" s="216"/>
      <c r="G15" s="217"/>
      <c r="H15" s="64"/>
      <c r="I15" s="217"/>
    </row>
    <row r="16" spans="1:11" ht="15.75" x14ac:dyDescent="0.2">
      <c r="A16" s="193" t="s">
        <v>113</v>
      </c>
      <c r="B16" s="193"/>
      <c r="C16" s="193"/>
      <c r="D16" s="193"/>
      <c r="E16" s="193"/>
      <c r="F16" s="60"/>
      <c r="G16" s="137">
        <v>3424058</v>
      </c>
      <c r="H16" s="61"/>
      <c r="I16" s="137">
        <v>5390318</v>
      </c>
    </row>
    <row r="17" spans="1:12" ht="15.75" x14ac:dyDescent="0.2">
      <c r="A17" s="192" t="s">
        <v>114</v>
      </c>
      <c r="B17" s="192"/>
      <c r="C17" s="192"/>
      <c r="D17" s="192"/>
      <c r="E17" s="192"/>
      <c r="F17" s="64"/>
      <c r="G17" s="141">
        <v>0</v>
      </c>
      <c r="H17" s="66"/>
      <c r="I17" s="141">
        <v>5513</v>
      </c>
    </row>
    <row r="18" spans="1:12" ht="15.75" x14ac:dyDescent="0.2">
      <c r="A18" s="193" t="s">
        <v>136</v>
      </c>
      <c r="B18" s="193"/>
      <c r="C18" s="193"/>
      <c r="D18" s="193"/>
      <c r="E18" s="193"/>
      <c r="F18" s="60" t="s">
        <v>44</v>
      </c>
      <c r="G18" s="136">
        <f>ATIVO!H22-ATIVO!F22</f>
        <v>-31674</v>
      </c>
      <c r="H18" s="60"/>
      <c r="I18" s="136">
        <v>84453</v>
      </c>
    </row>
    <row r="19" spans="1:12" ht="15.75" x14ac:dyDescent="0.2">
      <c r="A19" s="192" t="s">
        <v>128</v>
      </c>
      <c r="B19" s="192"/>
      <c r="C19" s="192"/>
      <c r="D19" s="192"/>
      <c r="E19" s="192"/>
      <c r="F19" s="64" t="s">
        <v>42</v>
      </c>
      <c r="G19" s="140">
        <f>ATIVO!H20-ATIVO!F20</f>
        <v>1306046</v>
      </c>
      <c r="H19" s="142"/>
      <c r="I19" s="140">
        <v>1131812</v>
      </c>
    </row>
    <row r="20" spans="1:12" ht="15.75" x14ac:dyDescent="0.2">
      <c r="A20" s="193" t="s">
        <v>137</v>
      </c>
      <c r="B20" s="193"/>
      <c r="C20" s="193"/>
      <c r="D20" s="193"/>
      <c r="E20" s="193"/>
      <c r="F20" s="60" t="s">
        <v>46</v>
      </c>
      <c r="G20" s="136">
        <f>ATIVO!H24-ATIVO!F24</f>
        <v>-1881566</v>
      </c>
      <c r="H20" s="71"/>
      <c r="I20" s="136">
        <v>1847146</v>
      </c>
    </row>
    <row r="21" spans="1:12" ht="15.75" x14ac:dyDescent="0.2">
      <c r="A21" s="192" t="s">
        <v>142</v>
      </c>
      <c r="B21" s="192"/>
      <c r="C21" s="192"/>
      <c r="D21" s="192"/>
      <c r="E21" s="192"/>
      <c r="F21" s="64"/>
      <c r="G21" s="171">
        <v>5939</v>
      </c>
      <c r="H21" s="142"/>
      <c r="I21" s="140">
        <v>0</v>
      </c>
    </row>
    <row r="22" spans="1:12" ht="15.75" x14ac:dyDescent="0.2">
      <c r="A22" s="193" t="s">
        <v>138</v>
      </c>
      <c r="B22" s="193"/>
      <c r="C22" s="193"/>
      <c r="D22" s="193"/>
      <c r="E22" s="193"/>
      <c r="F22" s="60" t="s">
        <v>43</v>
      </c>
      <c r="G22" s="136">
        <f>ATIVO!H21-ATIVO!F21</f>
        <v>-103959</v>
      </c>
      <c r="H22" s="71"/>
      <c r="I22" s="136">
        <v>157648</v>
      </c>
    </row>
    <row r="23" spans="1:12" ht="15.75" x14ac:dyDescent="0.2">
      <c r="A23" s="192" t="s">
        <v>115</v>
      </c>
      <c r="B23" s="192"/>
      <c r="C23" s="192"/>
      <c r="D23" s="192"/>
      <c r="E23" s="192"/>
      <c r="F23" s="64" t="s">
        <v>63</v>
      </c>
      <c r="G23" s="171">
        <f>ATIVO!H23-ATIVO!F23</f>
        <v>386857</v>
      </c>
      <c r="H23" s="142"/>
      <c r="I23" s="140">
        <v>679158</v>
      </c>
    </row>
    <row r="24" spans="1:12" ht="15.75" x14ac:dyDescent="0.2">
      <c r="A24" s="193" t="s">
        <v>139</v>
      </c>
      <c r="B24" s="193"/>
      <c r="C24" s="193"/>
      <c r="D24" s="193"/>
      <c r="E24" s="193"/>
      <c r="F24" s="71"/>
      <c r="G24" s="136">
        <v>2205231</v>
      </c>
      <c r="H24" s="71"/>
      <c r="I24" s="136">
        <v>-724940</v>
      </c>
    </row>
    <row r="25" spans="1:12" ht="15.75" x14ac:dyDescent="0.2">
      <c r="A25" s="192" t="s">
        <v>140</v>
      </c>
      <c r="B25" s="192"/>
      <c r="C25" s="192"/>
      <c r="D25" s="192"/>
      <c r="E25" s="192"/>
      <c r="F25" s="64"/>
      <c r="G25" s="171">
        <f>(PASSIVO!H20-PASSIVO!F20)*-1</f>
        <v>63692</v>
      </c>
      <c r="H25" s="64"/>
      <c r="I25" s="140">
        <v>-21471</v>
      </c>
    </row>
    <row r="26" spans="1:12" ht="15.75" x14ac:dyDescent="0.2">
      <c r="A26" s="193" t="s">
        <v>141</v>
      </c>
      <c r="B26" s="193"/>
      <c r="C26" s="193"/>
      <c r="D26" s="193"/>
      <c r="E26" s="193"/>
      <c r="F26" s="60"/>
      <c r="G26" s="138">
        <f>(PASSIVO!F21-PASSIVO!H21)</f>
        <v>-28414</v>
      </c>
      <c r="H26" s="60"/>
      <c r="I26" s="138">
        <v>12199</v>
      </c>
    </row>
    <row r="27" spans="1:12" ht="15.75" x14ac:dyDescent="0.2">
      <c r="A27" s="192" t="s">
        <v>116</v>
      </c>
      <c r="B27" s="192"/>
      <c r="C27" s="192"/>
      <c r="D27" s="192"/>
      <c r="E27" s="192"/>
      <c r="F27" s="170" t="s">
        <v>54</v>
      </c>
      <c r="G27" s="171" t="s">
        <v>56</v>
      </c>
      <c r="H27" s="142"/>
      <c r="I27" s="140">
        <v>0</v>
      </c>
      <c r="L27" s="32"/>
    </row>
    <row r="28" spans="1:12" ht="15.75" x14ac:dyDescent="0.2">
      <c r="A28" s="227" t="s">
        <v>154</v>
      </c>
      <c r="B28" s="227"/>
      <c r="C28" s="227"/>
      <c r="D28" s="227"/>
      <c r="E28" s="227"/>
      <c r="F28" s="135" t="s">
        <v>125</v>
      </c>
      <c r="G28" s="138">
        <v>-560573</v>
      </c>
      <c r="H28" s="61"/>
      <c r="I28" s="138">
        <v>-53604</v>
      </c>
    </row>
    <row r="29" spans="1:12" ht="15.75" x14ac:dyDescent="0.2">
      <c r="A29" s="192" t="s">
        <v>129</v>
      </c>
      <c r="B29" s="192"/>
      <c r="C29" s="192"/>
      <c r="D29" s="192"/>
      <c r="E29" s="192"/>
      <c r="F29" s="64" t="s">
        <v>62</v>
      </c>
      <c r="G29" s="171">
        <v>-22556</v>
      </c>
      <c r="H29" s="66"/>
      <c r="I29" s="173">
        <v>-181763</v>
      </c>
    </row>
    <row r="30" spans="1:12" ht="15.75" x14ac:dyDescent="0.2">
      <c r="A30" s="193" t="s">
        <v>117</v>
      </c>
      <c r="B30" s="193"/>
      <c r="C30" s="193"/>
      <c r="D30" s="193"/>
      <c r="E30" s="193"/>
      <c r="F30" s="135" t="s">
        <v>124</v>
      </c>
      <c r="G30" s="138">
        <v>-2532349</v>
      </c>
      <c r="H30" s="61"/>
      <c r="I30" s="138">
        <v>0</v>
      </c>
    </row>
    <row r="31" spans="1:12" ht="15.75" x14ac:dyDescent="0.2">
      <c r="A31" s="224" t="s">
        <v>118</v>
      </c>
      <c r="B31" s="224"/>
      <c r="C31" s="224"/>
      <c r="D31" s="224"/>
      <c r="E31" s="224"/>
      <c r="F31" s="105"/>
      <c r="G31" s="143">
        <f>SUM(G13:G30)</f>
        <v>-254144</v>
      </c>
      <c r="H31" s="105"/>
      <c r="I31" s="143">
        <f>SUM(I13:I30)</f>
        <v>-390939</v>
      </c>
    </row>
    <row r="32" spans="1:12" ht="9" customHeight="1" x14ac:dyDescent="0.2">
      <c r="A32" s="42"/>
      <c r="B32" s="42"/>
      <c r="C32" s="42"/>
      <c r="D32" s="42"/>
      <c r="E32" s="42"/>
      <c r="F32" s="118"/>
      <c r="G32" s="139"/>
      <c r="H32" s="118"/>
      <c r="I32" s="139"/>
    </row>
    <row r="33" spans="1:14" ht="15" x14ac:dyDescent="0.2">
      <c r="A33" s="225" t="s">
        <v>26</v>
      </c>
      <c r="B33" s="225"/>
      <c r="C33" s="225"/>
      <c r="D33" s="225"/>
      <c r="E33" s="225"/>
      <c r="F33" s="225"/>
      <c r="G33" s="225"/>
      <c r="H33" s="225"/>
      <c r="I33" s="225"/>
    </row>
    <row r="34" spans="1:14" ht="15.75" customHeight="1" x14ac:dyDescent="0.2">
      <c r="A34" s="226" t="s">
        <v>7</v>
      </c>
      <c r="B34" s="226"/>
      <c r="C34" s="226"/>
      <c r="D34" s="226"/>
      <c r="E34" s="226"/>
      <c r="F34" s="159" t="s">
        <v>64</v>
      </c>
      <c r="G34" s="160">
        <v>-2872371</v>
      </c>
      <c r="H34" s="161"/>
      <c r="I34" s="160">
        <v>-2724148</v>
      </c>
      <c r="M34" s="33"/>
    </row>
    <row r="35" spans="1:14" ht="15.75" customHeight="1" x14ac:dyDescent="0.2">
      <c r="A35" s="148" t="s">
        <v>24</v>
      </c>
      <c r="B35" s="148"/>
      <c r="C35" s="149"/>
      <c r="D35" s="149"/>
      <c r="E35" s="149"/>
      <c r="F35" s="150"/>
      <c r="G35" s="151">
        <f>G34</f>
        <v>-2872371</v>
      </c>
      <c r="H35" s="150"/>
      <c r="I35" s="152">
        <f>I34</f>
        <v>-2724148</v>
      </c>
    </row>
    <row r="36" spans="1:14" ht="9" customHeight="1" x14ac:dyDescent="0.25">
      <c r="A36" s="199"/>
      <c r="B36" s="199"/>
      <c r="C36" s="199"/>
      <c r="D36" s="199"/>
      <c r="E36" s="199"/>
      <c r="F36" s="19"/>
      <c r="G36" s="34"/>
      <c r="H36" s="19"/>
      <c r="I36" s="34"/>
      <c r="M36" s="33"/>
    </row>
    <row r="37" spans="1:14" ht="15.75" customHeight="1" x14ac:dyDescent="0.25">
      <c r="A37" s="228" t="s">
        <v>27</v>
      </c>
      <c r="B37" s="228"/>
      <c r="C37" s="228"/>
      <c r="D37" s="228"/>
      <c r="E37" s="228"/>
      <c r="F37" s="153"/>
      <c r="G37" s="154"/>
      <c r="H37" s="153"/>
      <c r="I37" s="154"/>
    </row>
    <row r="38" spans="1:14" ht="15.75" customHeight="1" x14ac:dyDescent="0.25">
      <c r="A38" s="229" t="s">
        <v>22</v>
      </c>
      <c r="B38" s="229"/>
      <c r="C38" s="229"/>
      <c r="D38" s="229"/>
      <c r="E38" s="229"/>
      <c r="F38" s="35"/>
      <c r="G38" s="144" t="s">
        <v>56</v>
      </c>
      <c r="H38" s="35"/>
      <c r="I38" s="144" t="s">
        <v>56</v>
      </c>
      <c r="M38" s="33"/>
    </row>
    <row r="39" spans="1:14" ht="15.75" customHeight="1" x14ac:dyDescent="0.25">
      <c r="A39" s="155" t="s">
        <v>23</v>
      </c>
      <c r="B39" s="155"/>
      <c r="C39" s="156"/>
      <c r="D39" s="156"/>
      <c r="E39" s="156"/>
      <c r="F39" s="157"/>
      <c r="G39" s="158">
        <v>0</v>
      </c>
      <c r="H39" s="157"/>
      <c r="I39" s="158">
        <v>0</v>
      </c>
    </row>
    <row r="40" spans="1:14" ht="9" customHeight="1" x14ac:dyDescent="0.25">
      <c r="A40" s="229"/>
      <c r="B40" s="229"/>
      <c r="C40" s="229"/>
      <c r="D40" s="229"/>
      <c r="E40" s="229"/>
      <c r="F40" s="35"/>
      <c r="G40" s="145"/>
      <c r="H40" s="35"/>
      <c r="I40" s="145"/>
      <c r="M40" s="13"/>
    </row>
    <row r="41" spans="1:14" ht="15" x14ac:dyDescent="0.25">
      <c r="A41" s="155" t="s">
        <v>39</v>
      </c>
      <c r="B41" s="156"/>
      <c r="C41" s="156"/>
      <c r="D41" s="156"/>
      <c r="E41" s="156"/>
      <c r="F41" s="162"/>
      <c r="G41" s="163">
        <f>G31+G35+G39</f>
        <v>-3126515</v>
      </c>
      <c r="H41" s="162"/>
      <c r="I41" s="163">
        <f>I31+I35+I39</f>
        <v>-3115087</v>
      </c>
      <c r="L41" s="13"/>
      <c r="M41" s="36"/>
      <c r="N41" s="3"/>
    </row>
    <row r="42" spans="1:14" ht="5.25" customHeight="1" x14ac:dyDescent="0.2">
      <c r="A42" s="229"/>
      <c r="B42" s="229"/>
      <c r="C42" s="229"/>
      <c r="D42" s="229"/>
      <c r="E42" s="229"/>
      <c r="F42" s="16"/>
      <c r="G42" s="145"/>
      <c r="H42" s="16"/>
      <c r="I42" s="145"/>
      <c r="L42" s="13"/>
      <c r="M42" s="15"/>
      <c r="N42" s="37"/>
    </row>
    <row r="43" spans="1:14" ht="15" x14ac:dyDescent="0.25">
      <c r="A43" s="228" t="s">
        <v>29</v>
      </c>
      <c r="B43" s="228"/>
      <c r="C43" s="228"/>
      <c r="D43" s="228"/>
      <c r="E43" s="228"/>
      <c r="F43" s="162"/>
      <c r="G43" s="164">
        <f>ATIVO!H19</f>
        <v>5316642</v>
      </c>
      <c r="H43" s="162"/>
      <c r="I43" s="164">
        <v>8431729</v>
      </c>
      <c r="L43" s="13"/>
      <c r="M43" s="13"/>
      <c r="N43" s="15"/>
    </row>
    <row r="44" spans="1:14" ht="6" customHeight="1" x14ac:dyDescent="0.2">
      <c r="A44" s="229"/>
      <c r="B44" s="229"/>
      <c r="C44" s="229"/>
      <c r="D44" s="229"/>
      <c r="E44" s="229"/>
      <c r="F44" s="16"/>
      <c r="G44" s="146"/>
      <c r="H44" s="16"/>
      <c r="I44" s="146"/>
      <c r="N44" s="37"/>
    </row>
    <row r="45" spans="1:14" ht="15" x14ac:dyDescent="0.25">
      <c r="A45" s="228" t="s">
        <v>28</v>
      </c>
      <c r="B45" s="228"/>
      <c r="C45" s="228"/>
      <c r="D45" s="228"/>
      <c r="E45" s="228"/>
      <c r="F45" s="165"/>
      <c r="G45" s="166">
        <f>SUM(G41:G43)</f>
        <v>2190127</v>
      </c>
      <c r="H45" s="165"/>
      <c r="I45" s="166">
        <f>SUM(I41:I43)</f>
        <v>5316642</v>
      </c>
      <c r="L45" s="13"/>
      <c r="M45" s="13"/>
    </row>
    <row r="46" spans="1:14" ht="15" x14ac:dyDescent="0.25">
      <c r="A46" s="167"/>
      <c r="B46" s="167"/>
      <c r="C46" s="167"/>
      <c r="D46" s="167"/>
      <c r="E46" s="167"/>
      <c r="F46" s="19"/>
      <c r="G46" s="147"/>
      <c r="H46" s="19"/>
      <c r="I46" s="147"/>
      <c r="L46" s="13" t="s">
        <v>126</v>
      </c>
      <c r="M46" s="13"/>
    </row>
    <row r="47" spans="1:14" x14ac:dyDescent="0.2">
      <c r="A47" s="199" t="s">
        <v>79</v>
      </c>
      <c r="B47" s="199"/>
      <c r="C47" s="199"/>
      <c r="D47" s="199"/>
      <c r="E47" s="199"/>
      <c r="F47" s="199"/>
      <c r="G47" s="199"/>
      <c r="H47" s="199"/>
      <c r="I47" s="199"/>
      <c r="L47" s="13" t="s">
        <v>126</v>
      </c>
    </row>
    <row r="48" spans="1:14" ht="15" x14ac:dyDescent="0.25">
      <c r="A48" s="40"/>
      <c r="B48" s="54"/>
      <c r="C48" s="168"/>
      <c r="D48" s="168"/>
      <c r="E48" s="168"/>
      <c r="F48" s="168"/>
      <c r="G48" s="38"/>
      <c r="H48" s="8"/>
      <c r="I48" s="8"/>
    </row>
    <row r="49" spans="1:9" ht="15" x14ac:dyDescent="0.25">
      <c r="A49" s="38"/>
      <c r="B49" s="178" t="s">
        <v>143</v>
      </c>
      <c r="C49" s="178"/>
      <c r="D49" s="178"/>
      <c r="E49" s="180"/>
      <c r="F49" s="38" t="s">
        <v>144</v>
      </c>
      <c r="G49" s="180"/>
      <c r="H49" s="180"/>
    </row>
    <row r="50" spans="1:9" ht="17.25" customHeight="1" x14ac:dyDescent="0.25">
      <c r="A50" s="40" t="s">
        <v>131</v>
      </c>
      <c r="B50" s="180"/>
      <c r="C50" s="180"/>
      <c r="D50" s="180"/>
      <c r="E50" s="180"/>
      <c r="F50" s="178" t="s">
        <v>83</v>
      </c>
      <c r="G50" s="180"/>
      <c r="H50" s="180"/>
    </row>
    <row r="51" spans="1:9" ht="15" x14ac:dyDescent="0.25">
      <c r="F51" s="11"/>
      <c r="G51" s="17"/>
      <c r="H51" s="11"/>
      <c r="I51" s="10"/>
    </row>
    <row r="52" spans="1:9" ht="15" x14ac:dyDescent="0.25">
      <c r="A52" s="38" t="s">
        <v>145</v>
      </c>
      <c r="B52" s="180"/>
      <c r="C52" s="180"/>
      <c r="F52" s="10" t="s">
        <v>146</v>
      </c>
      <c r="G52" s="10"/>
      <c r="H52" s="10"/>
      <c r="I52" s="10"/>
    </row>
    <row r="53" spans="1:9" ht="15" x14ac:dyDescent="0.25">
      <c r="A53" s="178"/>
      <c r="B53" s="178" t="s">
        <v>149</v>
      </c>
      <c r="C53" s="178"/>
      <c r="D53" s="10"/>
      <c r="F53" s="10" t="s">
        <v>132</v>
      </c>
      <c r="G53" s="10"/>
      <c r="H53" s="10"/>
    </row>
    <row r="54" spans="1:9" x14ac:dyDescent="0.2">
      <c r="A54" s="30"/>
      <c r="B54" s="5"/>
      <c r="C54" s="5"/>
      <c r="D54" s="5"/>
      <c r="E54" s="5"/>
      <c r="F54" s="5"/>
      <c r="G54" s="5"/>
      <c r="H54" s="5"/>
    </row>
    <row r="55" spans="1:9" x14ac:dyDescent="0.2">
      <c r="A55" s="30"/>
      <c r="B55" s="5"/>
      <c r="C55" s="5"/>
      <c r="D55" s="5"/>
      <c r="E55" s="5"/>
      <c r="F55" s="5"/>
      <c r="G55" s="5"/>
      <c r="H55" s="5"/>
    </row>
    <row r="63" spans="1:9" x14ac:dyDescent="0.2">
      <c r="E63" s="169"/>
    </row>
  </sheetData>
  <mergeCells count="41">
    <mergeCell ref="A45:E45"/>
    <mergeCell ref="A47:I47"/>
    <mergeCell ref="A37:E37"/>
    <mergeCell ref="A38:E38"/>
    <mergeCell ref="A40:E40"/>
    <mergeCell ref="A42:E42"/>
    <mergeCell ref="A43:E43"/>
    <mergeCell ref="A44:E44"/>
    <mergeCell ref="A20:E20"/>
    <mergeCell ref="A21:E21"/>
    <mergeCell ref="A22:E22"/>
    <mergeCell ref="A23:E23"/>
    <mergeCell ref="A16:E16"/>
    <mergeCell ref="A17:E17"/>
    <mergeCell ref="A18:E18"/>
    <mergeCell ref="A19:E19"/>
    <mergeCell ref="A36:E36"/>
    <mergeCell ref="A24:E24"/>
    <mergeCell ref="A25:E25"/>
    <mergeCell ref="A26:E26"/>
    <mergeCell ref="A27:E27"/>
    <mergeCell ref="A29:E29"/>
    <mergeCell ref="A31:E31"/>
    <mergeCell ref="A33:I33"/>
    <mergeCell ref="A34:E34"/>
    <mergeCell ref="A30:E30"/>
    <mergeCell ref="A28:E28"/>
    <mergeCell ref="A10:I10"/>
    <mergeCell ref="A13:E13"/>
    <mergeCell ref="A4:I4"/>
    <mergeCell ref="A5:I5"/>
    <mergeCell ref="A6:I6"/>
    <mergeCell ref="H8:I8"/>
    <mergeCell ref="H7:I7"/>
    <mergeCell ref="A11:I11"/>
    <mergeCell ref="A12:I12"/>
    <mergeCell ref="F14:F15"/>
    <mergeCell ref="G14:G15"/>
    <mergeCell ref="I14:I15"/>
    <mergeCell ref="A14:E14"/>
    <mergeCell ref="A15:E15"/>
  </mergeCells>
  <phoneticPr fontId="0" type="noConversion"/>
  <printOptions horizontalCentered="1" gridLinesSet="0"/>
  <pageMargins left="0.78740157480314965" right="0.78740157480314965" top="0.62992125984251968" bottom="0.31496062992125984" header="0.51181102362204722" footer="0.27559055118110237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ATIVO</vt:lpstr>
      <vt:lpstr>PASSIVO</vt:lpstr>
      <vt:lpstr>DEMRESULT.</vt:lpstr>
      <vt:lpstr>MUTAÇÕESPL</vt:lpstr>
      <vt:lpstr>CX MÉTODO INDIRETO</vt:lpstr>
      <vt:lpstr>ATIVO!Area_de_impressao</vt:lpstr>
      <vt:lpstr>'CX MÉTODO INDIRETO'!Area_de_impressao</vt:lpstr>
      <vt:lpstr>DEMRESULT.!Area_de_impressao</vt:lpstr>
      <vt:lpstr>MUTAÇÕESPL!Area_de_impressao</vt:lpstr>
      <vt:lpstr>PASSIVO!Area_de_impressao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PRODAM</dc:title>
  <dc:creator>SETCI</dc:creator>
  <cp:lastModifiedBy>Cintia Rejane Gouveia Nunes</cp:lastModifiedBy>
  <cp:lastPrinted>2021-03-16T13:05:18Z</cp:lastPrinted>
  <dcterms:created xsi:type="dcterms:W3CDTF">1997-01-15T12:25:36Z</dcterms:created>
  <dcterms:modified xsi:type="dcterms:W3CDTF">2021-03-16T17:07:06Z</dcterms:modified>
</cp:coreProperties>
</file>